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50" windowHeight="11520" activeTab="2"/>
  </bookViews>
  <sheets>
    <sheet name="MUNICIPAL" sheetId="1" r:id="rId1"/>
    <sheet name="EDUCACION" sheetId="2" r:id="rId2"/>
    <sheet name="SALUD" sheetId="3" r:id="rId3"/>
  </sheets>
  <definedNames/>
  <calcPr fullCalcOnLoad="1"/>
</workbook>
</file>

<file path=xl/sharedStrings.xml><?xml version="1.0" encoding="utf-8"?>
<sst xmlns="http://schemas.openxmlformats.org/spreadsheetml/2006/main" count="1797" uniqueCount="607">
  <si>
    <t>CODIGO</t>
  </si>
  <si>
    <t>Otros</t>
  </si>
  <si>
    <t>Otras</t>
  </si>
  <si>
    <t>Sueldos base</t>
  </si>
  <si>
    <t>215-21-01-001-002-002</t>
  </si>
  <si>
    <t>Asignación de Antigüedad, Art. 97, letra g), de la Ley Nº 18.883, y Leyes Nº 19.180 y 19.280</t>
  </si>
  <si>
    <t>215-21-01-001-004-001</t>
  </si>
  <si>
    <t>Asignación de Zona, Art. 7 y 25, D.L. Nº 3.551</t>
  </si>
  <si>
    <t>215-21-01-001-007-001</t>
  </si>
  <si>
    <t>Asignación Municipal, Art. 24 y 31 DL. Nº 3.551, de 1981</t>
  </si>
  <si>
    <t>215-21-01-001-009-005</t>
  </si>
  <si>
    <t>Asignación Art. 1, Ley N° 19.529</t>
  </si>
  <si>
    <t>215-21-01-001-010-001</t>
  </si>
  <si>
    <t>Asignación por Pérdida de Caja, Art. 97, letra a), Ley Nº 18.883</t>
  </si>
  <si>
    <t>215-21-01-001-014-001</t>
  </si>
  <si>
    <t>Incremento Previsional, Art. 2, D.L. 3501, de 1980</t>
  </si>
  <si>
    <t>215-21-01-001-014-002</t>
  </si>
  <si>
    <t>Bonificación Compensatoria de Salud, Art. 3º, Ley Nº 18.566</t>
  </si>
  <si>
    <t>215-21-01-001-014-003</t>
  </si>
  <si>
    <t>Bonificación Compensatoria, Art. 10, Ley Nº 18.675</t>
  </si>
  <si>
    <t>215-21-01-001-015-001</t>
  </si>
  <si>
    <t>Asignación Única, Art. 4, Ley Nº 18.717</t>
  </si>
  <si>
    <t>Asignación Inherente al Cargo Ley N° 18.695</t>
  </si>
  <si>
    <t>Otras Cotizaciones Previsionales</t>
  </si>
  <si>
    <t>Trabajos Extraordinarios</t>
  </si>
  <si>
    <t>215-21-02-001-004-001</t>
  </si>
  <si>
    <t>Asignación de Zona, Art. 7 y 25, D.L. Nº 3.551 , de 1981</t>
  </si>
  <si>
    <t>215-21-02-001-007-001</t>
  </si>
  <si>
    <t>Asignación Municipal, Art. 24 y 31 D.L. Nº 3.551, de 1981¹</t>
  </si>
  <si>
    <t>215-21-02-001-009-005</t>
  </si>
  <si>
    <t>Asignación Art. 1 Ley 19529</t>
  </si>
  <si>
    <t>215-21-02-001-013-001</t>
  </si>
  <si>
    <t>Incremento Previsional, Art. 2, D.L. 3501, de 1980¹</t>
  </si>
  <si>
    <t>215-21-02-001-013-002</t>
  </si>
  <si>
    <t>Bonificacion Compensatoria de Salud, art 3 Ley 18566</t>
  </si>
  <si>
    <t>215-21-02-001-013-003</t>
  </si>
  <si>
    <t>Bonificación Compensatoria, Art. 10, Ley Nº 18.675¹</t>
  </si>
  <si>
    <t>215-21-02-001-014-001</t>
  </si>
  <si>
    <t>Comisiones de Servicios en el País</t>
  </si>
  <si>
    <t>Honorarios a Suma Alzada – Personas Naturales</t>
  </si>
  <si>
    <t>Remuneraciones Reguladas por el Código del Trabajo</t>
  </si>
  <si>
    <t>Prestaciones de Servicios Comunitarios</t>
  </si>
  <si>
    <t>Para Personas</t>
  </si>
  <si>
    <t>Para Maquinarias, Equipos de Producción, Tracción y Elevación</t>
  </si>
  <si>
    <t>Materiales de Oficina</t>
  </si>
  <si>
    <t>Textos y Otros Materiales de Enseñanza</t>
  </si>
  <si>
    <t>Materiales y Útiles de Aseo</t>
  </si>
  <si>
    <t>Insumos, Repuestos y Accesorios Computacionales</t>
  </si>
  <si>
    <t>Materiales para Mantenimiento y Reparaciones de Inmuebles</t>
  </si>
  <si>
    <t>Otros Materiales, Repuestos y Útiles Diversos</t>
  </si>
  <si>
    <t>Electricidad</t>
  </si>
  <si>
    <t>Agua</t>
  </si>
  <si>
    <t>Correo</t>
  </si>
  <si>
    <t>Telefonía Fija</t>
  </si>
  <si>
    <t>Telefonía Celular</t>
  </si>
  <si>
    <t>Acceso a Internet</t>
  </si>
  <si>
    <t>Servicios de Impresión</t>
  </si>
  <si>
    <t>Servicios de Aseo</t>
  </si>
  <si>
    <t>Servicios de Vigilancia</t>
  </si>
  <si>
    <t>Servicios de Mantención de Jardines</t>
  </si>
  <si>
    <t>Servicios de Mantención de Alumbrado Público</t>
  </si>
  <si>
    <t>Pasajes, Fletes y Bodegajes</t>
  </si>
  <si>
    <t>Arriendo de Máquinas y Equipos</t>
  </si>
  <si>
    <t>Cursos de Capacitación</t>
  </si>
  <si>
    <t>Gastos Menores</t>
  </si>
  <si>
    <t>Asistencia Social a Personas Naturales</t>
  </si>
  <si>
    <t>Premios y Otros</t>
  </si>
  <si>
    <t>Aporte Año Vigente</t>
  </si>
  <si>
    <t>Obras Civiles</t>
  </si>
  <si>
    <t>DENOMINACION - CUENTAS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</si>
  <si>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</si>
  <si>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</si>
  <si>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</si>
  <si>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</si>
  <si>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</si>
  <si>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</si>
  <si>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</si>
  <si>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</si>
  <si>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</si>
  <si>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</si>
  <si>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</si>
  <si>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</si>
  <si>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215-00-00-000-000-000</t>
  </si>
  <si>
    <t>Acreedores Presupuestarios</t>
  </si>
  <si>
    <t>215-21-00-000-000-000</t>
  </si>
  <si>
    <t>C x P Gastos en Personal</t>
  </si>
  <si>
    <t>215-21-01-000-000-000</t>
  </si>
  <si>
    <t>Personal de Planta</t>
  </si>
  <si>
    <t>215-21-01-001-000-000</t>
  </si>
  <si>
    <t>Sueldos y Sobresueldos</t>
  </si>
  <si>
    <t>215-21-01-001-001-000</t>
  </si>
  <si>
    <t>215-21-01-001-002-000</t>
  </si>
  <si>
    <t>Asignación de Antigüedad</t>
  </si>
  <si>
    <t>215-21-01-001-004-000</t>
  </si>
  <si>
    <t>Asignación de Zona</t>
  </si>
  <si>
    <t>215-21-01-001-004-003</t>
  </si>
  <si>
    <t>Asignación de Zona, Decreto Nº 450, de 1974, Ley Nº 19.354</t>
  </si>
  <si>
    <t>215-21-01-001-007-000</t>
  </si>
  <si>
    <t>Asignaciones del D.L. Nº 3.551, de 1981</t>
  </si>
  <si>
    <t>215-21-01-001-007-002</t>
  </si>
  <si>
    <t>Asignación Protección Imponibilidad, Art. 15 D.L. Nº 3.551, de 1981</t>
  </si>
  <si>
    <t>215-21-01-001-009-000</t>
  </si>
  <si>
    <t>Asignaciones Especiales</t>
  </si>
  <si>
    <t>215-21-01-001-010-000</t>
  </si>
  <si>
    <t>Asignación de Pérdida de Caja</t>
  </si>
  <si>
    <t>215-21-01-001-014-000</t>
  </si>
  <si>
    <t>Asignaciones Compensatorias</t>
  </si>
  <si>
    <t>215-21-01-001-014-004</t>
  </si>
  <si>
    <t>Bonificación Adicional, Art. 11, Ley Nº 18.675</t>
  </si>
  <si>
    <t>215-21-01-001-015-000</t>
  </si>
  <si>
    <t>Asignaciones Sustitutivas</t>
  </si>
  <si>
    <t>215-21-01-001-043-000</t>
  </si>
  <si>
    <t>215-21-01-002-000-000</t>
  </si>
  <si>
    <t>Aportes del Empleador</t>
  </si>
  <si>
    <t>215-21-01-002-001-000</t>
  </si>
  <si>
    <t>A Servicios de Bienestar</t>
  </si>
  <si>
    <t>215-21-01-002-002-000</t>
  </si>
  <si>
    <t>215-21-01-003-000-000</t>
  </si>
  <si>
    <t>Asignaciones por Desempeño</t>
  </si>
  <si>
    <t>215-21-01-003-001-000</t>
  </si>
  <si>
    <t>Desempeño Institucional</t>
  </si>
  <si>
    <t>215-21-01-003-001-001</t>
  </si>
  <si>
    <t>Asignación de Mejoramiento de la Gestión Municipal, Art. 1, Ley Nº 20.008</t>
  </si>
  <si>
    <t>215-21-01-003-002-000</t>
  </si>
  <si>
    <t>Desempeño Colectivo</t>
  </si>
  <si>
    <t>215-21-01-003-002-001</t>
  </si>
  <si>
    <t>215-21-01-003-003-000</t>
  </si>
  <si>
    <t>Desempeño Individual</t>
  </si>
  <si>
    <t>215-21-01-003-003-001</t>
  </si>
  <si>
    <t>215-21-01-003-003-002</t>
  </si>
  <si>
    <t>Asignación de Incentivo por Gestión Jurisdiccional, Art. 2, Ley Nº 20.008</t>
  </si>
  <si>
    <t>215-21-01-004-000-000</t>
  </si>
  <si>
    <t>Remuneraciones Variables</t>
  </si>
  <si>
    <t>215-21-01-004-005-000</t>
  </si>
  <si>
    <t>215-21-01-004-006-000</t>
  </si>
  <si>
    <t>215-21-01-004-007-000</t>
  </si>
  <si>
    <t>Comisiones de Servicios en el Exterior</t>
  </si>
  <si>
    <t>215-21-01-005-000-000</t>
  </si>
  <si>
    <t>Aguinaldos y Bonos</t>
  </si>
  <si>
    <t>215-21-01-005-001-000</t>
  </si>
  <si>
    <t>Aguinaldos</t>
  </si>
  <si>
    <t>215-21-01-005-001-001</t>
  </si>
  <si>
    <t>Aguinaldo de Fiestas Patrias</t>
  </si>
  <si>
    <t>215-21-01-005-001-002</t>
  </si>
  <si>
    <t>Aguinaldo de Navidad</t>
  </si>
  <si>
    <t>215-21-01-005-002-000</t>
  </si>
  <si>
    <t>Bonos de Escolaridad</t>
  </si>
  <si>
    <t>215-21-01-005-003-000</t>
  </si>
  <si>
    <t>Bonos Especiales</t>
  </si>
  <si>
    <t>215-21-01-005-003-001</t>
  </si>
  <si>
    <t>Bono Extraordinario Anual</t>
  </si>
  <si>
    <t>215-21-01-005-004-000</t>
  </si>
  <si>
    <t>Bonificación Adicional al Bono de Escolaridad</t>
  </si>
  <si>
    <t>215-21-02-000-000-000</t>
  </si>
  <si>
    <t>Personal a Contrata</t>
  </si>
  <si>
    <t>215-21-02-001-000-000</t>
  </si>
  <si>
    <t>215-21-02-001-001-000</t>
  </si>
  <si>
    <t>215-21-02-001-002-000</t>
  </si>
  <si>
    <t>215-21-02-001-002-002</t>
  </si>
  <si>
    <t>Asignación de Antigüedad, Art. 97, letra g), de la Ley Nº 18.883 y Leyes Nº 19.180 y 19.280</t>
  </si>
  <si>
    <t>215-21-02-001-004-000</t>
  </si>
  <si>
    <t>215-21-02-001-007-000</t>
  </si>
  <si>
    <t>215-21-02-001-007-002</t>
  </si>
  <si>
    <t>215-21-02-001-009-000</t>
  </si>
  <si>
    <t>215-21-02-001-010-000</t>
  </si>
  <si>
    <t>215-21-02-001-010-001</t>
  </si>
  <si>
    <t>215-21-02-001-013-000</t>
  </si>
  <si>
    <t>215-21-02-001-014-000</t>
  </si>
  <si>
    <t>215-21-02-002-000-000</t>
  </si>
  <si>
    <t>215-21-02-002-001-000</t>
  </si>
  <si>
    <t>215-21-02-002-002-000</t>
  </si>
  <si>
    <t>215-21-02-003-000-000</t>
  </si>
  <si>
    <t>215-21-02-003-001-000</t>
  </si>
  <si>
    <t>215-21-02-003-001-001</t>
  </si>
  <si>
    <t>215-21-02-003-002-000</t>
  </si>
  <si>
    <t>215-21-02-003-002-001</t>
  </si>
  <si>
    <t>Asig.Mejoramiento de la Gestión Municipal Art. 1 Ley 20.008</t>
  </si>
  <si>
    <t>215-21-02-004-000-000</t>
  </si>
  <si>
    <t>215-21-02-004-005-000</t>
  </si>
  <si>
    <t>215-21-02-004-006-000</t>
  </si>
  <si>
    <t>215-21-02-005-000-000</t>
  </si>
  <si>
    <t>215-21-02-005-001-000</t>
  </si>
  <si>
    <t>215-21-02-005-001-001</t>
  </si>
  <si>
    <t>215-21-02-005-001-002</t>
  </si>
  <si>
    <t>215-21-02-005-002-000</t>
  </si>
  <si>
    <t>Bono de Escolaridad</t>
  </si>
  <si>
    <t>215-21-02-005-003-000</t>
  </si>
  <si>
    <t>BONOS ESPECIALES</t>
  </si>
  <si>
    <t>215-21-02-005-003-001</t>
  </si>
  <si>
    <t>215-21-02-005-004-000</t>
  </si>
  <si>
    <t>215-21-02-009-000-000</t>
  </si>
  <si>
    <t>215-21-02-009-005-000</t>
  </si>
  <si>
    <t>Asignacion Art 5 , Ley 19.529</t>
  </si>
  <si>
    <t>215-21-03-000-000-000</t>
  </si>
  <si>
    <t>Otras Remuneraciones</t>
  </si>
  <si>
    <t>215-21-03-001-000-000</t>
  </si>
  <si>
    <t>215-21-03-004-000-000</t>
  </si>
  <si>
    <t>215-21-04-000-000-000</t>
  </si>
  <si>
    <t>Otras Gastos en Personal</t>
  </si>
  <si>
    <t>215-21-04-003-000-000</t>
  </si>
  <si>
    <t>Dietas A Juntas, Consejos y Comisiones</t>
  </si>
  <si>
    <t>215-21-04-004-000-000</t>
  </si>
  <si>
    <t>215-22-00-000-000-000</t>
  </si>
  <si>
    <t>C x P Bienes y Servicios de Consumo</t>
  </si>
  <si>
    <t>215-22-01-000-000-000</t>
  </si>
  <si>
    <t>Alimentos y Bebidas</t>
  </si>
  <si>
    <t>215-22-01-001-000-000</t>
  </si>
  <si>
    <t>215-22-01-002-000-000</t>
  </si>
  <si>
    <t>Para Animales</t>
  </si>
  <si>
    <t>215-22-02-000-000-000</t>
  </si>
  <si>
    <t>Textiles, Vestuario y Calzado</t>
  </si>
  <si>
    <t>215-22-02-001-000-000</t>
  </si>
  <si>
    <t>Textiles y Acabados Textiles</t>
  </si>
  <si>
    <t>215-22-02-002-000-000</t>
  </si>
  <si>
    <t>Vestuario, Accesorios y Prendas Diversas</t>
  </si>
  <si>
    <t>215-22-02-003-000-000</t>
  </si>
  <si>
    <t>Calzado</t>
  </si>
  <si>
    <t>215-22-03-000-000-000</t>
  </si>
  <si>
    <t>Combustibles y Lubricantes</t>
  </si>
  <si>
    <t>215-22-03-001-000-000</t>
  </si>
  <si>
    <t>Para Vehículos</t>
  </si>
  <si>
    <t>215-22-03-001-001-000</t>
  </si>
  <si>
    <t>Combustible</t>
  </si>
  <si>
    <t>215-22-03-001-002-000</t>
  </si>
  <si>
    <t>Lubricantes</t>
  </si>
  <si>
    <t>215-22-03-002-000-000</t>
  </si>
  <si>
    <t>215-22-03-002-001-000</t>
  </si>
  <si>
    <t>215-22-03-002-002-000</t>
  </si>
  <si>
    <t>215-22-03-003-000-000</t>
  </si>
  <si>
    <t>Para Calefacción</t>
  </si>
  <si>
    <t>215-22-03-999-000-000</t>
  </si>
  <si>
    <t>Para Otros</t>
  </si>
  <si>
    <t>215-22-04-000-000-000</t>
  </si>
  <si>
    <t>Materiales de Uso o Consumo</t>
  </si>
  <si>
    <t>215-22-04-001-000-000</t>
  </si>
  <si>
    <t>215-22-04-002-000-000</t>
  </si>
  <si>
    <t>215-22-04-003-000-000</t>
  </si>
  <si>
    <t>Productos Químicos</t>
  </si>
  <si>
    <t>215-22-04-004-000-000</t>
  </si>
  <si>
    <t>Productos Farmacéuticos</t>
  </si>
  <si>
    <t>215-22-04-005-000-000</t>
  </si>
  <si>
    <t>Materiales y Útiles Quirúrgicos</t>
  </si>
  <si>
    <t>215-22-04-006-000-000</t>
  </si>
  <si>
    <t>Fertilizantes, Insecticidas, Fungicidas y Otros</t>
  </si>
  <si>
    <t>215-22-04-007-000-000</t>
  </si>
  <si>
    <t>215-22-04-008-000-000</t>
  </si>
  <si>
    <t>Menaje para Oficina, Casino y Otros</t>
  </si>
  <si>
    <t>215-22-04-009-000-000</t>
  </si>
  <si>
    <t>215-22-04-010-000-000</t>
  </si>
  <si>
    <t>215-22-04-011-000-000</t>
  </si>
  <si>
    <t>Repuestos y Accesorios para Mantenimiento y Reparaciones de Vehículos</t>
  </si>
  <si>
    <t>215-22-04-012-000-000</t>
  </si>
  <si>
    <t>215-22-04-013-000-000</t>
  </si>
  <si>
    <t>Equipos menores</t>
  </si>
  <si>
    <t>215-22-04-014-000-000</t>
  </si>
  <si>
    <t>Productos elaborados de cuero, caucho y plásticos</t>
  </si>
  <si>
    <t>215-22-04-015-000-000</t>
  </si>
  <si>
    <t>Productos Agropecuarios y Forestales</t>
  </si>
  <si>
    <t>215-22-04-999-000-000</t>
  </si>
  <si>
    <t>215-22-05-000-000-000</t>
  </si>
  <si>
    <t>Servicios Básicos</t>
  </si>
  <si>
    <t>215-22-05-001-000-000</t>
  </si>
  <si>
    <t>215-22-05-002-000-000</t>
  </si>
  <si>
    <t>215-22-05-003-000-000</t>
  </si>
  <si>
    <t>Gas</t>
  </si>
  <si>
    <t>215-22-05-004-000-000</t>
  </si>
  <si>
    <t>215-22-05-005-000-000</t>
  </si>
  <si>
    <t>215-22-05-006-000-000</t>
  </si>
  <si>
    <t>215-22-05-007-000-000</t>
  </si>
  <si>
    <t>215-22-05-008-000-000</t>
  </si>
  <si>
    <t>Enlaces de Telecomunicaciones</t>
  </si>
  <si>
    <t>215-22-05-999-000-000</t>
  </si>
  <si>
    <t>215-22-06-000-000-000</t>
  </si>
  <si>
    <t>Mantenimiento y Reparaciones</t>
  </si>
  <si>
    <t>215-22-06-001-000-000</t>
  </si>
  <si>
    <t>Mantenimiento y Reparación de Edificaciones</t>
  </si>
  <si>
    <t>215-22-06-002-000-000</t>
  </si>
  <si>
    <t>Mantenimiento y Reparación de Vehículos</t>
  </si>
  <si>
    <t>215-22-06-003-000-000</t>
  </si>
  <si>
    <t>Mantenimiento y Reparación Mobiliarios y Otros</t>
  </si>
  <si>
    <t>215-22-06-004-000-000</t>
  </si>
  <si>
    <t>Mantenimiento y Reparación de Máquinas y Equipos de Oficina</t>
  </si>
  <si>
    <t>215-22-06-005-000-000</t>
  </si>
  <si>
    <t>Mantenimiento y Repar. Maquinas y Equipos Productivos</t>
  </si>
  <si>
    <t>215-22-06-006-000-000</t>
  </si>
  <si>
    <t>Mantenimiento y Reparación de Otras Maquinarias y Equipos</t>
  </si>
  <si>
    <t>215-22-06-007-000-000</t>
  </si>
  <si>
    <t>Mantenimiento y Reparación de Equipos Informáticos</t>
  </si>
  <si>
    <t>215-22-06-999-000-000</t>
  </si>
  <si>
    <t>215-22-07-000-000-000</t>
  </si>
  <si>
    <t>Publicidad y Difusión</t>
  </si>
  <si>
    <t>215-22-07-001-000-000</t>
  </si>
  <si>
    <t>Servicios de Publicidad</t>
  </si>
  <si>
    <t>215-22-07-002-000-000</t>
  </si>
  <si>
    <t>215-22-07-999-000-000</t>
  </si>
  <si>
    <t>215-22-08-000-000-000</t>
  </si>
  <si>
    <t>Servicios Generales</t>
  </si>
  <si>
    <t>215-22-08-001-000-000</t>
  </si>
  <si>
    <t>215-22-08-002-000-000</t>
  </si>
  <si>
    <t>215-22-08-003-000-000</t>
  </si>
  <si>
    <t>215-22-08-004-000-000</t>
  </si>
  <si>
    <t>215-22-08-005-000-000</t>
  </si>
  <si>
    <t>Servicios de Mantención de Semáforos</t>
  </si>
  <si>
    <t>215-22-08-006-000-000</t>
  </si>
  <si>
    <t>Servicios de Mantención de Señalizaciones de Tránsito</t>
  </si>
  <si>
    <t>215-22-08-007-000-000</t>
  </si>
  <si>
    <t>215-22-08-009-000-000</t>
  </si>
  <si>
    <t>Servicio de Pago y Cobranza</t>
  </si>
  <si>
    <t>215-22-08-010-000-000</t>
  </si>
  <si>
    <t>Servicios de Suscripciones y Similares</t>
  </si>
  <si>
    <t>215-22-08-011-000-000</t>
  </si>
  <si>
    <t>Servicio de Producción y Desarrollo de Eventos</t>
  </si>
  <si>
    <t>215-22-08-999-000-000</t>
  </si>
  <si>
    <t>215-22-09-000-000-000</t>
  </si>
  <si>
    <t>Arriendos</t>
  </si>
  <si>
    <t>215-22-09-001-000-000</t>
  </si>
  <si>
    <t>Arriendo de Terrenos</t>
  </si>
  <si>
    <t>215-22-09-002-000-000</t>
  </si>
  <si>
    <t>Arriendo de Edificios</t>
  </si>
  <si>
    <t>215-22-09-003-000-000</t>
  </si>
  <si>
    <t>Arriendo de Vehículos</t>
  </si>
  <si>
    <t>215-22-09-004-000-000</t>
  </si>
  <si>
    <t>Arriendo de Mobiliario y Otros</t>
  </si>
  <si>
    <t>215-22-09-005-000-000</t>
  </si>
  <si>
    <t>215-22-09-006-000-000</t>
  </si>
  <si>
    <t>Arriendo de Equipos Informáticos</t>
  </si>
  <si>
    <t>215-22-09-999-000-000</t>
  </si>
  <si>
    <t>215-22-10-000-000-000</t>
  </si>
  <si>
    <t>Servicios Financieros y de Seguros</t>
  </si>
  <si>
    <t>215-22-10-002-000-000</t>
  </si>
  <si>
    <t>Primas y Gastos de Seguros</t>
  </si>
  <si>
    <t>215-22-11-000-000-000</t>
  </si>
  <si>
    <t>Servicios Técnicos y Profesionales</t>
  </si>
  <si>
    <t>215-22-11-001-000-000</t>
  </si>
  <si>
    <t>Estudios e Investigaciones</t>
  </si>
  <si>
    <t>215-22-11-002-000-000</t>
  </si>
  <si>
    <t>215-22-11-002-001-000</t>
  </si>
  <si>
    <t>Capacitación Funcionarios</t>
  </si>
  <si>
    <t>215-22-11-002-002-000</t>
  </si>
  <si>
    <t>Capacitación Concejales</t>
  </si>
  <si>
    <t>215-22-11-003-000-000</t>
  </si>
  <si>
    <t>Servicios Informáticos</t>
  </si>
  <si>
    <t>215-22-11-999-000-000</t>
  </si>
  <si>
    <t>215-22-12-000-000-000</t>
  </si>
  <si>
    <t>Otros Gastos en Bienes y Servicios de Consumo</t>
  </si>
  <si>
    <t>215-22-12-002-000-000</t>
  </si>
  <si>
    <t>215-22-12-003-000-000</t>
  </si>
  <si>
    <t>Gastos de Representación, Protocolo y Ceremonial</t>
  </si>
  <si>
    <t>215-22-12-004-000-000</t>
  </si>
  <si>
    <t>Intereses, Multas y Recargos</t>
  </si>
  <si>
    <t>215-22-12-005-000-000</t>
  </si>
  <si>
    <t>Derechos y Tasas</t>
  </si>
  <si>
    <t>215-22-12-999-000-000</t>
  </si>
  <si>
    <t>215-23-00-000-000-000</t>
  </si>
  <si>
    <t>C x P Prestaciones de Seguridad Social</t>
  </si>
  <si>
    <t>215-23-01-000-000-000</t>
  </si>
  <si>
    <t>Prestaciones Previsionales</t>
  </si>
  <si>
    <t>215-23-01-004-000-000</t>
  </si>
  <si>
    <t>Desahucios e Indemnizaciones</t>
  </si>
  <si>
    <t>215-24-00-000-000-000</t>
  </si>
  <si>
    <t>TRANSFERENCIAS CORRIENTES</t>
  </si>
  <si>
    <t>215-24-01-000-000-000</t>
  </si>
  <si>
    <t>Al Sector Privado</t>
  </si>
  <si>
    <t>215-24-01-001-000-000</t>
  </si>
  <si>
    <t>Fondos de Emergencia</t>
  </si>
  <si>
    <t>215-24-01-004-000-000</t>
  </si>
  <si>
    <t>Organizaciones Comunitarias</t>
  </si>
  <si>
    <t>215-24-01-005-000-000</t>
  </si>
  <si>
    <t>Otras Personas Jurídicas Privadas</t>
  </si>
  <si>
    <t>215-24-01-006-000-000</t>
  </si>
  <si>
    <t>Voluntariado</t>
  </si>
  <si>
    <t>215-24-01-007-000-000</t>
  </si>
  <si>
    <t>215-24-01-008-000-000</t>
  </si>
  <si>
    <t>215-24-01-999-000-000</t>
  </si>
  <si>
    <t>Otras Transferencias al Sector Privado</t>
  </si>
  <si>
    <t>215-24-03-000-000-000</t>
  </si>
  <si>
    <t>A Otras Entidades Públicas</t>
  </si>
  <si>
    <t>215-24-03-002-000-000</t>
  </si>
  <si>
    <t>A Los Servicios De Salud</t>
  </si>
  <si>
    <t>215-24-03-002-001-000</t>
  </si>
  <si>
    <t>Multa Ley De Alcohol</t>
  </si>
  <si>
    <t>215-24-03-080-000-000</t>
  </si>
  <si>
    <t>A las Asociaciones</t>
  </si>
  <si>
    <t>215-24-03-080-001-000</t>
  </si>
  <si>
    <t>A la Asociación Chilena de Municipalidades</t>
  </si>
  <si>
    <t>215-24-03-080-002-000</t>
  </si>
  <si>
    <t>A Otras Asociaciones</t>
  </si>
  <si>
    <t>215-24-03-090-000-000</t>
  </si>
  <si>
    <t>Al Fondo Común Municipal – Permisos de Circulación</t>
  </si>
  <si>
    <t>215-24-03-090-001-000</t>
  </si>
  <si>
    <t>215-24-03-090-002-000</t>
  </si>
  <si>
    <t>Aporte Otros Años</t>
  </si>
  <si>
    <t>215-24-03-090-003-000</t>
  </si>
  <si>
    <t>Interes y Reajustes Pagados</t>
  </si>
  <si>
    <t>215-24-03-099-000-000</t>
  </si>
  <si>
    <t>215-24-03-100-000-000</t>
  </si>
  <si>
    <t>A Otras Municipalidades</t>
  </si>
  <si>
    <t>215-24-03-101-000-000</t>
  </si>
  <si>
    <t>A Servicios Incorporados a su Gestión</t>
  </si>
  <si>
    <t>215-24-03-101-001-000</t>
  </si>
  <si>
    <t>A Educación</t>
  </si>
  <si>
    <t>215-24-03-101-002-000</t>
  </si>
  <si>
    <t>A Salud</t>
  </si>
  <si>
    <t>215-26-00-000-000-000</t>
  </si>
  <si>
    <t>OTROS GASTOS CORREINTES</t>
  </si>
  <si>
    <t>215-26-01-000-000-000</t>
  </si>
  <si>
    <t>Devoluciones</t>
  </si>
  <si>
    <t>215-26-01-001-000-000</t>
  </si>
  <si>
    <t>215-26-04-000-000-000</t>
  </si>
  <si>
    <t>Aplicación de Fondos de Terceros</t>
  </si>
  <si>
    <t>215-26-04-001-000-000</t>
  </si>
  <si>
    <t>Arancel al Registro de Multas de Transito No Pagadas</t>
  </si>
  <si>
    <t>215-29-00-000-000-000</t>
  </si>
  <si>
    <t>C x P Adquisición de Activos no Financieros</t>
  </si>
  <si>
    <t>215-29-01-000-000-000</t>
  </si>
  <si>
    <t>Terrenos</t>
  </si>
  <si>
    <t>215-29-02-000-000-000</t>
  </si>
  <si>
    <t>Edificios</t>
  </si>
  <si>
    <t>215-29-03-000-000-000</t>
  </si>
  <si>
    <t>Vehículos</t>
  </si>
  <si>
    <t>215-29-04-000-000-000</t>
  </si>
  <si>
    <t>Mobiliario y Otros</t>
  </si>
  <si>
    <t>215-29-05-000-000-000</t>
  </si>
  <si>
    <t>Máquinas y Equipos</t>
  </si>
  <si>
    <t>215-29-05-001-000-000</t>
  </si>
  <si>
    <t>Máquinas y Equipos de Oficina</t>
  </si>
  <si>
    <t>215-29-05-002-000-000</t>
  </si>
  <si>
    <t>Maquinaria y Equipos para la Producción</t>
  </si>
  <si>
    <t>215-29-05-999-000-000</t>
  </si>
  <si>
    <t>215-29-06-000-000-000</t>
  </si>
  <si>
    <t>Equipos Informáticos</t>
  </si>
  <si>
    <t>215-29-06-001-000-000</t>
  </si>
  <si>
    <t>Equipos Computacionales y Periféricos</t>
  </si>
  <si>
    <t>215-29-06-002-000-000</t>
  </si>
  <si>
    <t>Equipos de Comunicaciones para Redes Informáticas</t>
  </si>
  <si>
    <t>215-29-07-000-000-000</t>
  </si>
  <si>
    <t>Programas Informáticos</t>
  </si>
  <si>
    <t>215-29-07-001-000-000</t>
  </si>
  <si>
    <t>Programas Computacionales</t>
  </si>
  <si>
    <t>215-29-07-002-000-000</t>
  </si>
  <si>
    <t>Sistema de Información</t>
  </si>
  <si>
    <t>215-29-99-000-000-000</t>
  </si>
  <si>
    <t>Otros Activos no Financieros</t>
  </si>
  <si>
    <t>215-31-00-000-000-000</t>
  </si>
  <si>
    <t>C x P Iniciativas de Inversión</t>
  </si>
  <si>
    <t>215-31-01-000-000-000</t>
  </si>
  <si>
    <t>Estudios Básicos</t>
  </si>
  <si>
    <t>215-31-01-001-000-000</t>
  </si>
  <si>
    <t>Gastos Administrativos</t>
  </si>
  <si>
    <t>215-31-01-002-000-000</t>
  </si>
  <si>
    <t>Consultorías</t>
  </si>
  <si>
    <t>215-31-01-002-001-000</t>
  </si>
  <si>
    <t>Diseño, Estudio Mecanica Suelo Pavimentación Participativo varias calles de Renaico</t>
  </si>
  <si>
    <t>215-31-01-003-000-000</t>
  </si>
  <si>
    <t>Creditos a Proveedores</t>
  </si>
  <si>
    <t>215-31-02-000-000-000</t>
  </si>
  <si>
    <t>Proyectos</t>
  </si>
  <si>
    <t>215-31-02-001-000-000</t>
  </si>
  <si>
    <t>215-31-02-002-000-000</t>
  </si>
  <si>
    <t>215-31-02-003-000-000</t>
  </si>
  <si>
    <t>215-31-02-004-000-000</t>
  </si>
  <si>
    <t>215-31-02-005-000-000</t>
  </si>
  <si>
    <t>Equipamiento</t>
  </si>
  <si>
    <t>215-31-02-006-000-000</t>
  </si>
  <si>
    <t>Equipos</t>
  </si>
  <si>
    <t>215-31-02-007-000-000</t>
  </si>
  <si>
    <t>215-31-02-999-000-000</t>
  </si>
  <si>
    <t>Otros Gastos</t>
  </si>
  <si>
    <t>215-31-02-999-001-000</t>
  </si>
  <si>
    <t>Aporte a Proyectos PMU</t>
  </si>
  <si>
    <t>215-31-03-000-000-000</t>
  </si>
  <si>
    <t>Programas de Inversión</t>
  </si>
  <si>
    <t>215-31-03-001-000-000</t>
  </si>
  <si>
    <t>215-31-03-002-000-000</t>
  </si>
  <si>
    <t>215-31-03-003-000-000</t>
  </si>
  <si>
    <t>Contratación del Programa</t>
  </si>
  <si>
    <t>215-32-00-000-000-000</t>
  </si>
  <si>
    <t>C x P Préstamos</t>
  </si>
  <si>
    <t>215-33-00-000-000-000</t>
  </si>
  <si>
    <t>C x P Transferencias de Capital</t>
  </si>
  <si>
    <t>215-33-01-000-000-000</t>
  </si>
  <si>
    <t>215-33-03-000-000-000</t>
  </si>
  <si>
    <t>215-33-03-001-000-000</t>
  </si>
  <si>
    <t>A los Servicios Regionales de Vivienda y Urbanización</t>
  </si>
  <si>
    <t>215-33-03-001-001-000</t>
  </si>
  <si>
    <t>Programa Pavimentos Participativos</t>
  </si>
  <si>
    <t>215-33-03-001-002-000</t>
  </si>
  <si>
    <t>Programa Mejoramiento Condominios Sociales</t>
  </si>
  <si>
    <t>215-33-03-001-003-000</t>
  </si>
  <si>
    <t>Programa Rehabilitación de Espacios Públicos</t>
  </si>
  <si>
    <t>215-33-03-001-004-000</t>
  </si>
  <si>
    <t>Proyectos Urbanos</t>
  </si>
  <si>
    <t>215-33-03-099-000-000</t>
  </si>
  <si>
    <t>215-34-00-000-000-000</t>
  </si>
  <si>
    <t>C x P Servicio de La Deuda</t>
  </si>
  <si>
    <t>215-34-01-000-000-000</t>
  </si>
  <si>
    <t>Amortización Deuda Interna</t>
  </si>
  <si>
    <t>215-34-01-003-000-000</t>
  </si>
  <si>
    <t>Credito a Proveedores</t>
  </si>
  <si>
    <t>215-34-01-003-001-000</t>
  </si>
  <si>
    <t>Leasing Retroexcavadora</t>
  </si>
  <si>
    <t>215-34-07-000-000-000</t>
  </si>
  <si>
    <t>Deuda Flotante</t>
  </si>
  <si>
    <t>TOTALES</t>
  </si>
  <si>
    <t>215-21-01-001-002-001</t>
  </si>
  <si>
    <t>Asignación de Experiencia, Art. 48 Ley N°19.07</t>
  </si>
  <si>
    <t>215-21-01-001-004-004</t>
  </si>
  <si>
    <t>Complemento de Zona</t>
  </si>
  <si>
    <t>215-21-01-001-009-002</t>
  </si>
  <si>
    <t>Unidad de Mejoramiento Profesional, Art. 54 y sgte.</t>
  </si>
  <si>
    <t>215-21-01-001-009-003</t>
  </si>
  <si>
    <t>Bonificación Proporcional, Art. 8 Ley N° 19.410</t>
  </si>
  <si>
    <t>215-21-01-001-009-004</t>
  </si>
  <si>
    <t>Bonificación Especial Profesores Encargados de E</t>
  </si>
  <si>
    <t>215-21-01-001-014-005</t>
  </si>
  <si>
    <t>Bonificación Art. 3, Ley N° 19.200</t>
  </si>
  <si>
    <t>215-21-01-001-014-007</t>
  </si>
  <si>
    <t>Remuneración Adicional, Art. 3° transitorio, Ley</t>
  </si>
  <si>
    <t>215-21-01-001-014-999</t>
  </si>
  <si>
    <t>Otras Asignaciones Compensatorias</t>
  </si>
  <si>
    <t>215-21-01-001-019-002</t>
  </si>
  <si>
    <t>Asignación de Responsabilidad Directiva</t>
  </si>
  <si>
    <t>215-21-01-001-019-003</t>
  </si>
  <si>
    <t>Asignación de Responsabilidad Técnico Pedagógica</t>
  </si>
  <si>
    <t>215-21-01-001-028-001</t>
  </si>
  <si>
    <t>Asignación por desempeño en condiciones difíciles</t>
  </si>
  <si>
    <t>215-21-01-001-031-001</t>
  </si>
  <si>
    <t>Asignación de Perfeccionamiento, Art. 49, Ley N°</t>
  </si>
  <si>
    <t>215-21-01-001-999</t>
  </si>
  <si>
    <t xml:space="preserve">Otras Asignaciones  </t>
  </si>
  <si>
    <t>215-21-01-003-003-003</t>
  </si>
  <si>
    <t>Asignación Especial de Incentivo Profesional, Art.</t>
  </si>
  <si>
    <t>215-21-02-001-002-001</t>
  </si>
  <si>
    <t>215-21-02-001-004-003</t>
  </si>
  <si>
    <t>215-21-02-001-009-002</t>
  </si>
  <si>
    <t>215-21-02-001-009-003</t>
  </si>
  <si>
    <t>215-21-02-001-013-005</t>
  </si>
  <si>
    <t>215-21-02-001-028-001</t>
  </si>
  <si>
    <t>215-21-02-001-030-001</t>
  </si>
  <si>
    <t>215-21-03-999-001</t>
  </si>
  <si>
    <t>Asignación Art. 1 Ley N° 19.464</t>
  </si>
  <si>
    <t>Asignación de Experiencia</t>
  </si>
  <si>
    <t>215-21-01-001-004-002</t>
  </si>
  <si>
    <t>Asignación de zona Art. 26 Ley N° 19378</t>
  </si>
  <si>
    <t>215-21-01-001-009-007</t>
  </si>
  <si>
    <t>Asignación Especial Transitoria</t>
  </si>
  <si>
    <t>215-21-01-001-011-001</t>
  </si>
  <si>
    <t>Asignación Responsabilidad Directiva</t>
  </si>
  <si>
    <t>215-21-01-001-028-002</t>
  </si>
  <si>
    <t>Asignación por desempeño difícil, Art. 28,Ley 1</t>
  </si>
  <si>
    <t>215-21-01-001-044-001</t>
  </si>
  <si>
    <t>Asignación A.P.S. Art. 23 y 25 Ley 19378</t>
  </si>
  <si>
    <t>Otras Asignaciones suplementarias</t>
  </si>
  <si>
    <t>215-21-01-003-003-005</t>
  </si>
  <si>
    <t>Asignación por mérito Art. 30 Ley N° 193</t>
  </si>
  <si>
    <t>215-21-02-001-004-002</t>
  </si>
  <si>
    <t>Asignación de Zona, Art. 26 Ley 19378</t>
  </si>
  <si>
    <t>215-21-02-001-009-007</t>
  </si>
  <si>
    <t>215-21-02-001-011-001</t>
  </si>
  <si>
    <t>Asignación Movilización Art. 47 Letra</t>
  </si>
  <si>
    <t>215-21-02-001-027-002</t>
  </si>
  <si>
    <t>215-21-02-001-042-001</t>
  </si>
  <si>
    <t>215-21-02-001-013-999</t>
  </si>
  <si>
    <t>215-21-01-003-002-002</t>
  </si>
  <si>
    <t>Asignación variable por desempeño</t>
  </si>
  <si>
    <t>215-21-01-003-002-003</t>
  </si>
  <si>
    <t>Asignación de desarrollo y estímulo</t>
  </si>
  <si>
    <t>215-21-02-003-002-002</t>
  </si>
  <si>
    <t>215-21-02-003-002-003</t>
  </si>
  <si>
    <t>215-21-02-001-018-001</t>
  </si>
  <si>
    <t>218-21-03-005</t>
  </si>
  <si>
    <t>Suplentecias y reemplasos</t>
  </si>
  <si>
    <t>215-21-02-001-999</t>
  </si>
  <si>
    <t>Otras Asignaciones</t>
  </si>
  <si>
    <t>215-21-04-003-002-000</t>
  </si>
  <si>
    <t>Gastos por comisiones y Representaciones del Municipio</t>
  </si>
  <si>
    <t>215-21-04-003-003-000</t>
  </si>
  <si>
    <t>Asignación por Desempeño en Condiciones dificiles</t>
  </si>
  <si>
    <t>Asignación por desempeño en condiciones dificiles</t>
  </si>
  <si>
    <t>215-21-03-004-001</t>
  </si>
  <si>
    <t>Sueldos</t>
  </si>
  <si>
    <t>215-21-03-004-002</t>
  </si>
  <si>
    <t>215-21-03-004-003</t>
  </si>
  <si>
    <t>215-21-01-001-009-001</t>
  </si>
  <si>
    <t>Monto Fijo complementario Art. 3 Ley N° 19.278</t>
  </si>
  <si>
    <t>215-21-01-003-001-002</t>
  </si>
  <si>
    <t>Bonificacion de Excelencia</t>
  </si>
  <si>
    <t>Asignacion variable Desempeño colectivo</t>
  </si>
  <si>
    <t>215-21-02-003-001-002</t>
  </si>
  <si>
    <t>Bonificacion Excelencia</t>
  </si>
  <si>
    <t>215-21-03-004-004</t>
  </si>
  <si>
    <t>215-21-03-999-999</t>
  </si>
  <si>
    <t>215-21-01-001-031-002</t>
  </si>
  <si>
    <t>Asignancion por Titulo Art. 42 ley 19.</t>
  </si>
  <si>
    <t>215-21-02-001-030-002</t>
  </si>
  <si>
    <t>Asignación Post Titulo Art. 42 ley 19.</t>
  </si>
  <si>
    <t>215-24-03-092-001-000</t>
  </si>
  <si>
    <t>Art.14N° 6 Ley 19.695</t>
  </si>
  <si>
    <t>215-21-01-005-003-002</t>
  </si>
  <si>
    <t>BONO DOCENTE</t>
  </si>
  <si>
    <t>215-21-02-001-018-002</t>
  </si>
  <si>
    <t>asig. De responsabilidad tecnico ped</t>
  </si>
  <si>
    <t>Aporte al Empleador</t>
  </si>
  <si>
    <t>215-21-02-001-009-001</t>
  </si>
  <si>
    <t>215-21-02-001-042</t>
  </si>
  <si>
    <t>Asignacion de atencion primaria Municipal</t>
  </si>
  <si>
    <t>215-21-04-003-001-000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</si>
</sst>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3" fillId="35" borderId="10" xfId="0" applyFont="1" applyFill="1" applyBorder="1" applyAlignment="1">
      <alignment vertical="top" wrapText="1"/>
    </xf>
    <xf numFmtId="3" fontId="4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vertical="top" wrapText="1"/>
    </xf>
    <xf numFmtId="3" fontId="3" fillId="37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0" fontId="3" fillId="37" borderId="10" xfId="0" applyFont="1" applyFill="1" applyBorder="1" applyAlignment="1">
      <alignment horizontal="center" vertical="top" wrapText="1"/>
    </xf>
    <xf numFmtId="3" fontId="3" fillId="37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3" fillId="37" borderId="1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36" borderId="11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3" fontId="8" fillId="37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5" borderId="12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/>
    </xf>
    <xf numFmtId="3" fontId="8" fillId="35" borderId="10" xfId="0" applyNumberFormat="1" applyFont="1" applyFill="1" applyBorder="1" applyAlignment="1">
      <alignment horizontal="right"/>
    </xf>
    <xf numFmtId="3" fontId="8" fillId="34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35" borderId="12" xfId="0" applyFont="1" applyFill="1" applyBorder="1" applyAlignment="1">
      <alignment horizontal="center"/>
    </xf>
    <xf numFmtId="3" fontId="8" fillId="35" borderId="1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 vertical="center"/>
    </xf>
    <xf numFmtId="0" fontId="7" fillId="36" borderId="11" xfId="0" applyFont="1" applyFill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1.7109375" style="0" customWidth="1"/>
    <col min="2" max="2" width="42.421875" style="0" customWidth="1"/>
    <col min="3" max="3" width="10.421875" style="0" customWidth="1"/>
    <col min="4" max="4" width="11.8515625" style="0" customWidth="1"/>
    <col min="7" max="7" width="11.7109375" style="0" bestFit="1" customWidth="1"/>
    <col min="8" max="8" width="12.140625" style="0" customWidth="1"/>
    <col min="9" max="9" width="9.8515625" style="37" customWidth="1"/>
    <col min="10" max="10" width="11.8515625" style="37" customWidth="1"/>
    <col min="12" max="12" width="12.140625" style="37" customWidth="1"/>
    <col min="13" max="13" width="12.140625" style="49" bestFit="1" customWidth="1"/>
    <col min="14" max="14" width="11.140625" style="44" bestFit="1" customWidth="1"/>
    <col min="16" max="16" width="12.7109375" style="0" bestFit="1" customWidth="1"/>
  </cols>
  <sheetData>
    <row r="2" spans="2:12" ht="12.7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4" spans="1:14" ht="12.75">
      <c r="A4" s="54" t="s">
        <v>0</v>
      </c>
      <c r="B4" s="58" t="s">
        <v>69</v>
      </c>
      <c r="C4" s="59" t="s">
        <v>70</v>
      </c>
      <c r="D4" s="59" t="s">
        <v>71</v>
      </c>
      <c r="E4" s="38" t="s">
        <v>72</v>
      </c>
      <c r="F4" s="38" t="s">
        <v>73</v>
      </c>
      <c r="G4" s="38" t="s">
        <v>74</v>
      </c>
      <c r="H4" s="38" t="s">
        <v>75</v>
      </c>
      <c r="I4" s="38" t="s">
        <v>76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</row>
    <row r="5" spans="1:14" ht="12.75">
      <c r="A5" s="1" t="s">
        <v>82</v>
      </c>
      <c r="B5" s="2" t="s">
        <v>83</v>
      </c>
      <c r="C5" s="17"/>
      <c r="D5" s="26"/>
      <c r="E5" s="30"/>
      <c r="F5" s="33"/>
      <c r="G5" s="30"/>
      <c r="H5" s="26"/>
      <c r="I5" s="31"/>
      <c r="J5" s="36"/>
      <c r="K5" s="32"/>
      <c r="L5" s="34"/>
      <c r="M5" s="45"/>
      <c r="N5" s="39"/>
    </row>
    <row r="6" spans="1:14" s="8" customFormat="1" ht="12.75">
      <c r="A6" s="4" t="s">
        <v>84</v>
      </c>
      <c r="B6" s="5" t="s">
        <v>85</v>
      </c>
      <c r="C6" s="7">
        <f aca="true" t="shared" si="0" ref="C6:L6">SUM(C7:C52)</f>
        <v>23322232</v>
      </c>
      <c r="D6" s="7">
        <f t="shared" si="0"/>
        <v>21080677</v>
      </c>
      <c r="E6" s="7">
        <f t="shared" si="0"/>
        <v>20692473</v>
      </c>
      <c r="F6" s="7">
        <f t="shared" si="0"/>
        <v>20705785</v>
      </c>
      <c r="G6" s="7">
        <f t="shared" si="0"/>
        <v>23898382</v>
      </c>
      <c r="H6" s="7">
        <f t="shared" si="0"/>
        <v>21007080</v>
      </c>
      <c r="I6" s="7">
        <f t="shared" si="0"/>
        <v>23282986</v>
      </c>
      <c r="J6" s="7">
        <f t="shared" si="0"/>
        <v>19144767</v>
      </c>
      <c r="K6" s="7">
        <f t="shared" si="0"/>
        <v>21836828</v>
      </c>
      <c r="L6" s="7">
        <f t="shared" si="0"/>
        <v>26835567</v>
      </c>
      <c r="M6" s="7">
        <f>SUM(M7:M52)</f>
        <v>21125257</v>
      </c>
      <c r="N6" s="7">
        <f>SUM(N7:N52)</f>
        <v>32239665</v>
      </c>
    </row>
    <row r="7" spans="1:14" ht="12.75">
      <c r="A7" s="1" t="s">
        <v>86</v>
      </c>
      <c r="B7" s="2" t="s">
        <v>87</v>
      </c>
      <c r="C7" s="19"/>
      <c r="D7" s="26"/>
      <c r="E7" s="31"/>
      <c r="F7" s="36"/>
      <c r="G7" s="31"/>
      <c r="H7" s="26"/>
      <c r="I7" s="31"/>
      <c r="J7" s="36"/>
      <c r="K7" s="32"/>
      <c r="L7" s="34"/>
      <c r="M7" s="46"/>
      <c r="N7" s="40"/>
    </row>
    <row r="8" spans="1:14" ht="12.75">
      <c r="A8" s="1" t="s">
        <v>88</v>
      </c>
      <c r="B8" s="2" t="s">
        <v>89</v>
      </c>
      <c r="C8" s="19"/>
      <c r="D8" s="26"/>
      <c r="E8" s="31"/>
      <c r="F8" s="36"/>
      <c r="G8" s="31"/>
      <c r="H8" s="26"/>
      <c r="I8" s="31"/>
      <c r="J8" s="36"/>
      <c r="K8" s="32"/>
      <c r="L8" s="34"/>
      <c r="M8" s="46"/>
      <c r="N8" s="40"/>
    </row>
    <row r="9" spans="1:14" ht="12.75">
      <c r="A9" s="1" t="s">
        <v>90</v>
      </c>
      <c r="B9" s="2" t="s">
        <v>3</v>
      </c>
      <c r="C9" s="19">
        <v>5134979</v>
      </c>
      <c r="D9" s="27">
        <v>5209698</v>
      </c>
      <c r="E9" s="32">
        <v>5134979</v>
      </c>
      <c r="F9" s="34">
        <v>5134979</v>
      </c>
      <c r="G9" s="32">
        <v>5134983</v>
      </c>
      <c r="H9" s="27">
        <v>5134979</v>
      </c>
      <c r="I9" s="32">
        <v>4905793</v>
      </c>
      <c r="J9" s="34">
        <v>4889423</v>
      </c>
      <c r="K9" s="32">
        <v>5098458</v>
      </c>
      <c r="L9" s="34">
        <v>5300264</v>
      </c>
      <c r="M9" s="47">
        <v>6406878</v>
      </c>
      <c r="N9" s="41">
        <v>5751670</v>
      </c>
    </row>
    <row r="10" spans="1:14" ht="12.75">
      <c r="A10" s="1" t="s">
        <v>91</v>
      </c>
      <c r="B10" s="2" t="s">
        <v>92</v>
      </c>
      <c r="C10" s="19"/>
      <c r="D10" s="27"/>
      <c r="E10" s="32"/>
      <c r="F10" s="34"/>
      <c r="G10" s="32"/>
      <c r="H10" s="27"/>
      <c r="I10" s="32"/>
      <c r="J10" s="34"/>
      <c r="K10" s="32"/>
      <c r="L10" s="34"/>
      <c r="M10" s="47"/>
      <c r="N10" s="41"/>
    </row>
    <row r="11" spans="1:14" ht="25.5">
      <c r="A11" s="1" t="s">
        <v>4</v>
      </c>
      <c r="B11" s="2" t="s">
        <v>5</v>
      </c>
      <c r="C11" s="19">
        <v>376747</v>
      </c>
      <c r="D11" s="27">
        <v>376747</v>
      </c>
      <c r="E11" s="32">
        <v>376747</v>
      </c>
      <c r="F11" s="34">
        <v>376747</v>
      </c>
      <c r="G11" s="32">
        <v>376747</v>
      </c>
      <c r="H11" s="27">
        <v>479747</v>
      </c>
      <c r="I11" s="32">
        <v>676504</v>
      </c>
      <c r="J11" s="34">
        <v>465014</v>
      </c>
      <c r="K11" s="32">
        <v>1232901</v>
      </c>
      <c r="L11" s="34">
        <v>500600</v>
      </c>
      <c r="M11" s="47">
        <v>500600</v>
      </c>
      <c r="N11" s="41">
        <v>525633</v>
      </c>
    </row>
    <row r="12" spans="1:14" ht="12.75">
      <c r="A12" s="1" t="s">
        <v>93</v>
      </c>
      <c r="B12" s="2" t="s">
        <v>94</v>
      </c>
      <c r="C12" s="19"/>
      <c r="D12" s="27"/>
      <c r="E12" s="32"/>
      <c r="F12" s="34"/>
      <c r="G12" s="32"/>
      <c r="H12" s="27"/>
      <c r="I12" s="32"/>
      <c r="J12" s="34"/>
      <c r="K12" s="32"/>
      <c r="L12" s="34"/>
      <c r="M12" s="47"/>
      <c r="N12" s="41"/>
    </row>
    <row r="13" spans="1:14" ht="12.75">
      <c r="A13" s="1" t="s">
        <v>6</v>
      </c>
      <c r="B13" s="2" t="s">
        <v>7</v>
      </c>
      <c r="C13" s="19">
        <v>1078352</v>
      </c>
      <c r="D13" s="27">
        <v>1078352</v>
      </c>
      <c r="E13" s="32">
        <v>1078352</v>
      </c>
      <c r="F13" s="34">
        <v>1078352</v>
      </c>
      <c r="G13" s="32">
        <v>1078352</v>
      </c>
      <c r="H13" s="27">
        <v>1078352</v>
      </c>
      <c r="I13" s="32">
        <v>1030223</v>
      </c>
      <c r="J13" s="34">
        <v>1026785</v>
      </c>
      <c r="K13" s="32">
        <v>1070683</v>
      </c>
      <c r="L13" s="34">
        <v>1075924</v>
      </c>
      <c r="M13" s="47">
        <v>1153202</v>
      </c>
      <c r="N13" s="41">
        <v>1207852</v>
      </c>
    </row>
    <row r="14" spans="1:14" ht="25.5">
      <c r="A14" s="1" t="s">
        <v>95</v>
      </c>
      <c r="B14" s="2" t="s">
        <v>96</v>
      </c>
      <c r="C14" s="19"/>
      <c r="D14" s="27"/>
      <c r="E14" s="32"/>
      <c r="F14" s="34"/>
      <c r="G14" s="32"/>
      <c r="H14" s="27"/>
      <c r="I14" s="32"/>
      <c r="J14" s="34"/>
      <c r="K14" s="32"/>
      <c r="L14" s="34"/>
      <c r="M14" s="47"/>
      <c r="N14" s="41"/>
    </row>
    <row r="15" spans="1:14" ht="12.75">
      <c r="A15" s="1" t="s">
        <v>97</v>
      </c>
      <c r="B15" s="2" t="s">
        <v>98</v>
      </c>
      <c r="C15" s="19"/>
      <c r="D15" s="27"/>
      <c r="E15" s="32"/>
      <c r="F15" s="34"/>
      <c r="G15" s="32"/>
      <c r="H15" s="27"/>
      <c r="I15" s="32"/>
      <c r="J15" s="34"/>
      <c r="K15" s="32"/>
      <c r="L15" s="34"/>
      <c r="M15" s="47"/>
      <c r="N15" s="41"/>
    </row>
    <row r="16" spans="1:14" ht="12.75">
      <c r="A16" s="1" t="s">
        <v>8</v>
      </c>
      <c r="B16" s="2" t="s">
        <v>9</v>
      </c>
      <c r="C16" s="19">
        <v>5044217</v>
      </c>
      <c r="D16" s="27">
        <v>5044217</v>
      </c>
      <c r="E16" s="32">
        <v>5044217</v>
      </c>
      <c r="F16" s="34">
        <v>5044217</v>
      </c>
      <c r="G16" s="32">
        <v>5044217</v>
      </c>
      <c r="H16" s="27">
        <v>5044217</v>
      </c>
      <c r="I16" s="32">
        <v>4729746</v>
      </c>
      <c r="J16" s="34">
        <v>4707284</v>
      </c>
      <c r="K16" s="32">
        <v>4943466</v>
      </c>
      <c r="L16" s="34">
        <v>4070291</v>
      </c>
      <c r="M16" s="47">
        <v>5044217</v>
      </c>
      <c r="N16" s="41">
        <v>5235910</v>
      </c>
    </row>
    <row r="17" spans="1:14" ht="25.5">
      <c r="A17" s="1" t="s">
        <v>99</v>
      </c>
      <c r="B17" s="2" t="s">
        <v>100</v>
      </c>
      <c r="C17" s="19"/>
      <c r="D17" s="27"/>
      <c r="E17" s="32"/>
      <c r="F17" s="34"/>
      <c r="G17" s="32"/>
      <c r="H17" s="27"/>
      <c r="I17" s="32"/>
      <c r="J17" s="34"/>
      <c r="K17" s="32"/>
      <c r="L17" s="34"/>
      <c r="M17" s="47"/>
      <c r="N17" s="41"/>
    </row>
    <row r="18" spans="1:14" ht="12.75">
      <c r="A18" s="1" t="s">
        <v>101</v>
      </c>
      <c r="B18" s="2" t="s">
        <v>102</v>
      </c>
      <c r="C18" s="19"/>
      <c r="D18" s="27"/>
      <c r="E18" s="32"/>
      <c r="F18" s="34"/>
      <c r="G18" s="32"/>
      <c r="H18" s="27"/>
      <c r="I18" s="32"/>
      <c r="J18" s="34"/>
      <c r="K18" s="32"/>
      <c r="L18" s="34"/>
      <c r="M18" s="47"/>
      <c r="N18" s="41"/>
    </row>
    <row r="19" spans="1:14" ht="12.75">
      <c r="A19" s="1" t="s">
        <v>10</v>
      </c>
      <c r="B19" s="2" t="s">
        <v>11</v>
      </c>
      <c r="C19" s="19">
        <v>937242</v>
      </c>
      <c r="D19" s="27">
        <v>937242</v>
      </c>
      <c r="E19" s="32">
        <v>937242</v>
      </c>
      <c r="F19" s="34">
        <v>937242</v>
      </c>
      <c r="G19" s="32">
        <v>937242</v>
      </c>
      <c r="H19" s="27">
        <v>937242</v>
      </c>
      <c r="I19" s="32">
        <v>915034</v>
      </c>
      <c r="J19" s="34">
        <v>913448</v>
      </c>
      <c r="K19" s="32">
        <v>937242</v>
      </c>
      <c r="L19" s="34">
        <v>937242</v>
      </c>
      <c r="M19" s="47">
        <v>937242</v>
      </c>
      <c r="N19" s="41">
        <v>984116</v>
      </c>
    </row>
    <row r="20" spans="1:14" ht="12.75" customHeight="1">
      <c r="A20" s="1" t="s">
        <v>103</v>
      </c>
      <c r="B20" s="2" t="s">
        <v>104</v>
      </c>
      <c r="C20" s="19"/>
      <c r="D20" s="27"/>
      <c r="E20" s="32"/>
      <c r="F20" s="34"/>
      <c r="G20" s="32"/>
      <c r="H20" s="27"/>
      <c r="I20" s="32"/>
      <c r="J20" s="34"/>
      <c r="K20" s="32"/>
      <c r="L20" s="34"/>
      <c r="M20" s="47"/>
      <c r="N20" s="41"/>
    </row>
    <row r="21" spans="1:14" ht="12.75" customHeight="1">
      <c r="A21" s="1" t="s">
        <v>12</v>
      </c>
      <c r="B21" s="2" t="s">
        <v>13</v>
      </c>
      <c r="C21" s="19">
        <v>10420</v>
      </c>
      <c r="D21" s="27">
        <v>10420</v>
      </c>
      <c r="E21" s="32">
        <v>20840</v>
      </c>
      <c r="F21" s="34">
        <v>10420</v>
      </c>
      <c r="G21" s="32">
        <v>10420</v>
      </c>
      <c r="H21" s="27">
        <v>10420</v>
      </c>
      <c r="I21" s="32">
        <v>10420</v>
      </c>
      <c r="J21" s="34">
        <v>10420</v>
      </c>
      <c r="K21" s="32">
        <v>10420</v>
      </c>
      <c r="L21" s="34">
        <v>10420</v>
      </c>
      <c r="M21" s="47">
        <v>10420</v>
      </c>
      <c r="N21" s="41">
        <v>10420</v>
      </c>
    </row>
    <row r="22" spans="1:14" ht="12.75">
      <c r="A22" s="1" t="s">
        <v>105</v>
      </c>
      <c r="B22" s="2" t="s">
        <v>106</v>
      </c>
      <c r="C22" s="19"/>
      <c r="D22" s="27"/>
      <c r="E22" s="32"/>
      <c r="F22" s="34"/>
      <c r="G22" s="32"/>
      <c r="H22" s="27"/>
      <c r="I22" s="32"/>
      <c r="J22" s="34"/>
      <c r="K22" s="32"/>
      <c r="L22" s="34"/>
      <c r="M22" s="47"/>
      <c r="N22" s="41"/>
    </row>
    <row r="23" spans="1:14" ht="12.75">
      <c r="A23" s="1" t="s">
        <v>14</v>
      </c>
      <c r="B23" s="2" t="s">
        <v>15</v>
      </c>
      <c r="C23" s="19">
        <v>1087926</v>
      </c>
      <c r="D23" s="27">
        <v>1087926</v>
      </c>
      <c r="E23" s="32">
        <v>1087926</v>
      </c>
      <c r="F23" s="34">
        <v>1087926</v>
      </c>
      <c r="G23" s="32">
        <v>1087926</v>
      </c>
      <c r="H23" s="27">
        <v>1087926</v>
      </c>
      <c r="I23" s="32">
        <v>1038651</v>
      </c>
      <c r="J23" s="34">
        <v>1035131</v>
      </c>
      <c r="K23" s="32">
        <v>1080074</v>
      </c>
      <c r="L23" s="34">
        <v>1084278</v>
      </c>
      <c r="M23" s="47">
        <v>1163396</v>
      </c>
      <c r="N23" s="41">
        <v>1218488</v>
      </c>
    </row>
    <row r="24" spans="1:14" ht="12.75">
      <c r="A24" s="1" t="s">
        <v>16</v>
      </c>
      <c r="B24" s="2" t="s">
        <v>17</v>
      </c>
      <c r="C24" s="19">
        <v>356360</v>
      </c>
      <c r="D24" s="27">
        <v>356360</v>
      </c>
      <c r="E24" s="32">
        <v>356360</v>
      </c>
      <c r="F24" s="34">
        <v>356360</v>
      </c>
      <c r="G24" s="32">
        <v>356360</v>
      </c>
      <c r="H24" s="27">
        <v>356360</v>
      </c>
      <c r="I24" s="32">
        <v>333809</v>
      </c>
      <c r="J24" s="34">
        <v>332198</v>
      </c>
      <c r="K24" s="32">
        <v>348912</v>
      </c>
      <c r="L24" s="34">
        <v>284360</v>
      </c>
      <c r="M24" s="47">
        <v>356360</v>
      </c>
      <c r="N24" s="41">
        <v>369639</v>
      </c>
    </row>
    <row r="25" spans="1:14" ht="12.75">
      <c r="A25" s="1" t="s">
        <v>18</v>
      </c>
      <c r="B25" s="2" t="s">
        <v>19</v>
      </c>
      <c r="C25" s="19">
        <v>903786</v>
      </c>
      <c r="D25" s="27">
        <v>903786</v>
      </c>
      <c r="E25" s="32">
        <v>903786</v>
      </c>
      <c r="F25" s="34">
        <v>903786</v>
      </c>
      <c r="G25" s="32">
        <v>903786</v>
      </c>
      <c r="H25" s="27">
        <v>903786</v>
      </c>
      <c r="I25" s="32">
        <v>849116</v>
      </c>
      <c r="J25" s="34">
        <v>845211</v>
      </c>
      <c r="K25" s="32">
        <v>884241</v>
      </c>
      <c r="L25" s="34">
        <v>714848</v>
      </c>
      <c r="M25" s="47">
        <v>903786</v>
      </c>
      <c r="N25" s="41">
        <v>938015</v>
      </c>
    </row>
    <row r="26" spans="1:14" ht="12.75">
      <c r="A26" s="1" t="s">
        <v>107</v>
      </c>
      <c r="B26" s="2" t="s">
        <v>108</v>
      </c>
      <c r="C26" s="19"/>
      <c r="D26" s="27"/>
      <c r="E26" s="32"/>
      <c r="F26" s="34"/>
      <c r="G26" s="32"/>
      <c r="H26" s="27"/>
      <c r="I26" s="32"/>
      <c r="J26" s="34"/>
      <c r="K26" s="32"/>
      <c r="L26" s="34"/>
      <c r="M26" s="47"/>
      <c r="N26" s="41"/>
    </row>
    <row r="27" spans="1:14" ht="12.75">
      <c r="A27" s="1" t="s">
        <v>109</v>
      </c>
      <c r="B27" s="2" t="s">
        <v>110</v>
      </c>
      <c r="C27" s="19"/>
      <c r="D27" s="27"/>
      <c r="E27" s="32"/>
      <c r="F27" s="34"/>
      <c r="G27" s="32"/>
      <c r="H27" s="27"/>
      <c r="I27" s="32"/>
      <c r="J27" s="34"/>
      <c r="K27" s="32"/>
      <c r="L27" s="34"/>
      <c r="M27" s="47"/>
      <c r="N27" s="41"/>
    </row>
    <row r="28" spans="1:14" ht="12.75">
      <c r="A28" s="1" t="s">
        <v>20</v>
      </c>
      <c r="B28" s="2" t="s">
        <v>21</v>
      </c>
      <c r="C28" s="19">
        <v>1048459</v>
      </c>
      <c r="D28" s="27">
        <v>1048459</v>
      </c>
      <c r="E28" s="32">
        <v>1048459</v>
      </c>
      <c r="F28" s="34">
        <v>1048459</v>
      </c>
      <c r="G28" s="32">
        <v>1048459</v>
      </c>
      <c r="H28" s="27">
        <v>1048459</v>
      </c>
      <c r="I28" s="32">
        <v>1034380</v>
      </c>
      <c r="J28" s="34">
        <v>1033374</v>
      </c>
      <c r="K28" s="32">
        <v>1046951</v>
      </c>
      <c r="L28" s="34">
        <v>1033877</v>
      </c>
      <c r="M28" s="47">
        <v>1048459</v>
      </c>
      <c r="N28" s="41">
        <v>1100886</v>
      </c>
    </row>
    <row r="29" spans="1:14" ht="12.75">
      <c r="A29" s="1" t="s">
        <v>111</v>
      </c>
      <c r="B29" s="2" t="s">
        <v>22</v>
      </c>
      <c r="C29" s="19">
        <v>1254657</v>
      </c>
      <c r="D29" s="27">
        <v>1254657</v>
      </c>
      <c r="E29" s="32">
        <v>1254657</v>
      </c>
      <c r="F29" s="34">
        <v>1254657</v>
      </c>
      <c r="G29" s="32">
        <v>1254657</v>
      </c>
      <c r="H29" s="27">
        <v>1254657</v>
      </c>
      <c r="I29" s="32">
        <v>1254657</v>
      </c>
      <c r="J29" s="34">
        <v>1254657</v>
      </c>
      <c r="K29" s="32">
        <v>1129191</v>
      </c>
      <c r="L29" s="34">
        <v>41822</v>
      </c>
      <c r="M29" s="47">
        <v>1254657</v>
      </c>
      <c r="N29" s="41">
        <v>1254660</v>
      </c>
    </row>
    <row r="30" spans="1:14" ht="12.75">
      <c r="A30" s="1" t="s">
        <v>112</v>
      </c>
      <c r="B30" s="2" t="s">
        <v>113</v>
      </c>
      <c r="C30" s="19"/>
      <c r="D30" s="27"/>
      <c r="E30" s="32"/>
      <c r="F30" s="34"/>
      <c r="G30" s="32"/>
      <c r="H30" s="27"/>
      <c r="I30" s="32"/>
      <c r="J30" s="34"/>
      <c r="K30" s="32"/>
      <c r="L30" s="34"/>
      <c r="M30" s="47"/>
      <c r="N30" s="41"/>
    </row>
    <row r="31" spans="1:14" ht="12.75">
      <c r="A31" s="1" t="s">
        <v>114</v>
      </c>
      <c r="B31" s="2" t="s">
        <v>115</v>
      </c>
      <c r="C31" s="19">
        <v>3600696</v>
      </c>
      <c r="D31" s="27"/>
      <c r="E31" s="32"/>
      <c r="F31" s="34"/>
      <c r="G31" s="32"/>
      <c r="H31" s="27"/>
      <c r="I31" s="32"/>
      <c r="J31" s="34"/>
      <c r="K31" s="32">
        <v>234828</v>
      </c>
      <c r="L31" s="34"/>
      <c r="M31" s="47"/>
      <c r="N31" s="41"/>
    </row>
    <row r="32" spans="1:14" ht="12.75">
      <c r="A32" s="1" t="s">
        <v>116</v>
      </c>
      <c r="B32" s="2" t="s">
        <v>23</v>
      </c>
      <c r="C32" s="19">
        <v>444176</v>
      </c>
      <c r="D32" s="27">
        <v>480664</v>
      </c>
      <c r="E32" s="32">
        <v>457234</v>
      </c>
      <c r="F32" s="34">
        <v>452767</v>
      </c>
      <c r="G32" s="32">
        <v>553521</v>
      </c>
      <c r="H32" s="27">
        <v>456012</v>
      </c>
      <c r="I32" s="32">
        <v>542409</v>
      </c>
      <c r="J32" s="34">
        <v>433947</v>
      </c>
      <c r="K32" s="32">
        <v>434421</v>
      </c>
      <c r="L32" s="34">
        <v>485685</v>
      </c>
      <c r="M32" s="47">
        <v>447151</v>
      </c>
      <c r="N32" s="41">
        <v>561462</v>
      </c>
    </row>
    <row r="33" spans="1:14" ht="12.75">
      <c r="A33" s="1" t="s">
        <v>117</v>
      </c>
      <c r="B33" s="2" t="s">
        <v>118</v>
      </c>
      <c r="C33" s="19"/>
      <c r="D33" s="27"/>
      <c r="E33" s="32"/>
      <c r="F33" s="34"/>
      <c r="G33" s="32"/>
      <c r="H33" s="27"/>
      <c r="I33" s="32"/>
      <c r="J33" s="34"/>
      <c r="K33" s="32"/>
      <c r="L33" s="34"/>
      <c r="M33" s="47"/>
      <c r="N33" s="41"/>
    </row>
    <row r="34" spans="1:14" ht="12.75">
      <c r="A34" s="1" t="s">
        <v>119</v>
      </c>
      <c r="B34" s="2" t="s">
        <v>120</v>
      </c>
      <c r="C34" s="19"/>
      <c r="D34" s="27"/>
      <c r="E34" s="32"/>
      <c r="F34" s="34"/>
      <c r="G34" s="32"/>
      <c r="H34" s="27"/>
      <c r="I34" s="32"/>
      <c r="J34" s="34"/>
      <c r="K34" s="32"/>
      <c r="L34" s="34"/>
      <c r="M34" s="47"/>
      <c r="N34" s="41"/>
    </row>
    <row r="35" spans="1:14" ht="25.5">
      <c r="A35" s="1" t="s">
        <v>121</v>
      </c>
      <c r="B35" s="2" t="s">
        <v>122</v>
      </c>
      <c r="C35" s="19"/>
      <c r="D35" s="27"/>
      <c r="E35" s="32"/>
      <c r="F35" s="34"/>
      <c r="G35" s="32">
        <v>3482925</v>
      </c>
      <c r="H35" s="27"/>
      <c r="I35" s="32">
        <v>3482925</v>
      </c>
      <c r="J35" s="34"/>
      <c r="K35" s="32"/>
      <c r="L35" s="34">
        <v>3357313</v>
      </c>
      <c r="M35" s="47"/>
      <c r="N35" s="41">
        <v>3647972</v>
      </c>
    </row>
    <row r="36" spans="1:14" ht="12.75">
      <c r="A36" s="1" t="s">
        <v>123</v>
      </c>
      <c r="B36" s="2" t="s">
        <v>124</v>
      </c>
      <c r="C36" s="19"/>
      <c r="D36" s="27"/>
      <c r="E36" s="32"/>
      <c r="F36" s="34"/>
      <c r="G36" s="32"/>
      <c r="H36" s="27"/>
      <c r="I36" s="32"/>
      <c r="J36" s="34"/>
      <c r="K36" s="32"/>
      <c r="L36" s="34"/>
      <c r="M36" s="47"/>
      <c r="N36" s="41"/>
    </row>
    <row r="37" spans="1:14" ht="25.5">
      <c r="A37" s="1" t="s">
        <v>125</v>
      </c>
      <c r="B37" s="2" t="s">
        <v>122</v>
      </c>
      <c r="C37" s="19"/>
      <c r="D37" s="27"/>
      <c r="E37" s="32"/>
      <c r="F37" s="34"/>
      <c r="G37" s="32">
        <v>484899</v>
      </c>
      <c r="H37" s="27"/>
      <c r="I37" s="32">
        <v>484899</v>
      </c>
      <c r="J37" s="34"/>
      <c r="K37" s="32"/>
      <c r="L37" s="34">
        <v>468862</v>
      </c>
      <c r="M37" s="47"/>
      <c r="N37" s="41">
        <v>540624</v>
      </c>
    </row>
    <row r="38" spans="1:14" ht="12.75">
      <c r="A38" s="1" t="s">
        <v>126</v>
      </c>
      <c r="B38" s="2" t="s">
        <v>127</v>
      </c>
      <c r="C38" s="19"/>
      <c r="D38" s="27"/>
      <c r="E38" s="32"/>
      <c r="F38" s="34"/>
      <c r="G38" s="32"/>
      <c r="H38" s="27"/>
      <c r="I38" s="32"/>
      <c r="J38" s="34"/>
      <c r="K38" s="32"/>
      <c r="L38" s="34"/>
      <c r="M38" s="47"/>
      <c r="N38" s="41"/>
    </row>
    <row r="39" spans="1:14" ht="12.75" customHeight="1">
      <c r="A39" s="1" t="s">
        <v>128</v>
      </c>
      <c r="B39" s="2" t="s">
        <v>122</v>
      </c>
      <c r="C39" s="19"/>
      <c r="D39" s="27"/>
      <c r="E39" s="32"/>
      <c r="F39" s="34"/>
      <c r="G39" s="32"/>
      <c r="H39" s="27"/>
      <c r="I39" s="32"/>
      <c r="J39" s="34"/>
      <c r="K39" s="32"/>
      <c r="L39" s="34"/>
      <c r="M39" s="47"/>
      <c r="N39" s="41"/>
    </row>
    <row r="40" spans="1:14" ht="25.5">
      <c r="A40" s="1" t="s">
        <v>129</v>
      </c>
      <c r="B40" s="2" t="s">
        <v>130</v>
      </c>
      <c r="C40" s="19"/>
      <c r="D40" s="27"/>
      <c r="E40" s="32"/>
      <c r="F40" s="34"/>
      <c r="G40" s="32"/>
      <c r="H40" s="27"/>
      <c r="I40" s="32"/>
      <c r="J40" s="34"/>
      <c r="K40" s="32"/>
      <c r="L40" s="34"/>
      <c r="M40" s="47"/>
      <c r="N40" s="41"/>
    </row>
    <row r="41" spans="1:14" ht="12.75">
      <c r="A41" s="1" t="s">
        <v>131</v>
      </c>
      <c r="B41" s="2" t="s">
        <v>132</v>
      </c>
      <c r="C41" s="19"/>
      <c r="D41" s="27"/>
      <c r="E41" s="32"/>
      <c r="F41" s="34"/>
      <c r="G41" s="32"/>
      <c r="H41" s="27"/>
      <c r="I41" s="32"/>
      <c r="J41" s="34"/>
      <c r="K41" s="32"/>
      <c r="L41" s="34"/>
      <c r="M41" s="47"/>
      <c r="N41" s="41"/>
    </row>
    <row r="42" spans="1:14" ht="12.75">
      <c r="A42" s="1" t="s">
        <v>133</v>
      </c>
      <c r="B42" s="2" t="s">
        <v>24</v>
      </c>
      <c r="C42" s="19">
        <v>1184831</v>
      </c>
      <c r="D42" s="27">
        <v>1498074</v>
      </c>
      <c r="E42" s="32">
        <v>1214040</v>
      </c>
      <c r="F42" s="34">
        <v>1361993</v>
      </c>
      <c r="G42" s="32">
        <v>870397</v>
      </c>
      <c r="H42" s="27">
        <v>986761</v>
      </c>
      <c r="I42" s="32">
        <v>661184</v>
      </c>
      <c r="J42" s="34">
        <v>920132</v>
      </c>
      <c r="K42" s="32">
        <v>1051754</v>
      </c>
      <c r="L42" s="34">
        <v>1375512</v>
      </c>
      <c r="M42" s="47">
        <v>1051125</v>
      </c>
      <c r="N42" s="41">
        <v>1427024</v>
      </c>
    </row>
    <row r="43" spans="1:14" ht="12.75">
      <c r="A43" s="1" t="s">
        <v>134</v>
      </c>
      <c r="B43" s="2" t="s">
        <v>38</v>
      </c>
      <c r="C43" s="19">
        <v>859384</v>
      </c>
      <c r="D43" s="27">
        <v>1794075</v>
      </c>
      <c r="E43" s="32">
        <v>1042714</v>
      </c>
      <c r="F43" s="34">
        <v>1459890</v>
      </c>
      <c r="G43" s="32">
        <v>1273491</v>
      </c>
      <c r="H43" s="27">
        <v>1648132</v>
      </c>
      <c r="I43" s="32">
        <v>1333236</v>
      </c>
      <c r="J43" s="34">
        <v>1277743</v>
      </c>
      <c r="K43" s="32">
        <v>1042178</v>
      </c>
      <c r="L43" s="34">
        <v>1092772</v>
      </c>
      <c r="M43" s="47">
        <v>847764</v>
      </c>
      <c r="N43" s="41">
        <v>1904772</v>
      </c>
    </row>
    <row r="44" spans="1:14" ht="12.75">
      <c r="A44" s="1" t="s">
        <v>135</v>
      </c>
      <c r="B44" s="2" t="s">
        <v>136</v>
      </c>
      <c r="C44" s="19"/>
      <c r="D44" s="27"/>
      <c r="E44" s="32"/>
      <c r="F44" s="34"/>
      <c r="G44" s="32"/>
      <c r="H44" s="27"/>
      <c r="I44" s="32"/>
      <c r="J44" s="34"/>
      <c r="K44" s="32"/>
      <c r="L44" s="34"/>
      <c r="M44" s="47"/>
      <c r="N44" s="41"/>
    </row>
    <row r="45" spans="1:14" ht="12.75">
      <c r="A45" s="1" t="s">
        <v>137</v>
      </c>
      <c r="B45" s="2" t="s">
        <v>138</v>
      </c>
      <c r="C45" s="19"/>
      <c r="D45" s="27"/>
      <c r="E45" s="32"/>
      <c r="F45" s="34"/>
      <c r="G45" s="32"/>
      <c r="H45" s="27"/>
      <c r="I45" s="32"/>
      <c r="J45" s="34"/>
      <c r="K45" s="32"/>
      <c r="L45" s="34"/>
      <c r="M45" s="47"/>
      <c r="N45" s="41"/>
    </row>
    <row r="46" spans="1:14" ht="12.75">
      <c r="A46" s="1" t="s">
        <v>139</v>
      </c>
      <c r="B46" s="2" t="s">
        <v>140</v>
      </c>
      <c r="C46" s="19"/>
      <c r="D46" s="27"/>
      <c r="E46" s="32"/>
      <c r="F46" s="34"/>
      <c r="G46" s="32"/>
      <c r="H46" s="27"/>
      <c r="I46" s="32"/>
      <c r="J46" s="34"/>
      <c r="K46" s="32"/>
      <c r="L46" s="34"/>
      <c r="M46" s="47"/>
      <c r="N46" s="41"/>
    </row>
    <row r="47" spans="1:14" ht="12.75">
      <c r="A47" s="1" t="s">
        <v>141</v>
      </c>
      <c r="B47" s="2" t="s">
        <v>142</v>
      </c>
      <c r="C47" s="19"/>
      <c r="D47" s="27"/>
      <c r="E47" s="32"/>
      <c r="F47" s="34"/>
      <c r="G47" s="32"/>
      <c r="H47" s="27"/>
      <c r="I47" s="32"/>
      <c r="J47" s="34"/>
      <c r="K47" s="32">
        <v>1291108</v>
      </c>
      <c r="L47" s="34"/>
      <c r="M47" s="47"/>
      <c r="N47" s="41"/>
    </row>
    <row r="48" spans="1:14" ht="12.75">
      <c r="A48" s="1" t="s">
        <v>143</v>
      </c>
      <c r="B48" s="2" t="s">
        <v>144</v>
      </c>
      <c r="C48" s="19"/>
      <c r="D48" s="27"/>
      <c r="E48" s="32"/>
      <c r="F48" s="34"/>
      <c r="G48" s="32"/>
      <c r="H48" s="27"/>
      <c r="I48" s="32"/>
      <c r="J48" s="34"/>
      <c r="K48" s="32"/>
      <c r="L48" s="34"/>
      <c r="M48" s="47"/>
      <c r="N48" s="41">
        <v>1028022</v>
      </c>
    </row>
    <row r="49" spans="1:14" ht="12.75">
      <c r="A49" s="1" t="s">
        <v>145</v>
      </c>
      <c r="B49" s="2" t="s">
        <v>146</v>
      </c>
      <c r="C49" s="19"/>
      <c r="D49" s="27"/>
      <c r="E49" s="32">
        <v>448205</v>
      </c>
      <c r="F49" s="34">
        <v>131825</v>
      </c>
      <c r="G49" s="32"/>
      <c r="H49" s="27">
        <v>580030</v>
      </c>
      <c r="I49" s="32"/>
      <c r="J49" s="34"/>
      <c r="K49" s="32"/>
      <c r="L49" s="34"/>
      <c r="M49" s="47"/>
      <c r="N49" s="41"/>
    </row>
    <row r="50" spans="1:14" ht="12.75">
      <c r="A50" s="1" t="s">
        <v>147</v>
      </c>
      <c r="B50" s="2" t="s">
        <v>148</v>
      </c>
      <c r="C50" s="19"/>
      <c r="D50" s="27"/>
      <c r="E50" s="32"/>
      <c r="F50" s="34"/>
      <c r="G50" s="32"/>
      <c r="H50" s="27"/>
      <c r="I50" s="32"/>
      <c r="J50" s="34"/>
      <c r="K50" s="32"/>
      <c r="L50" s="34"/>
      <c r="M50" s="47"/>
      <c r="N50" s="41"/>
    </row>
    <row r="51" spans="1:14" ht="12.75">
      <c r="A51" s="1" t="s">
        <v>149</v>
      </c>
      <c r="B51" s="2" t="s">
        <v>150</v>
      </c>
      <c r="C51" s="19"/>
      <c r="D51" s="27"/>
      <c r="E51" s="32"/>
      <c r="F51" s="34"/>
      <c r="G51" s="32"/>
      <c r="H51" s="27"/>
      <c r="I51" s="32"/>
      <c r="J51" s="34"/>
      <c r="K51" s="32"/>
      <c r="L51" s="34">
        <v>5001497</v>
      </c>
      <c r="M51" s="47"/>
      <c r="N51" s="41">
        <v>4532500</v>
      </c>
    </row>
    <row r="52" spans="1:14" ht="12.75">
      <c r="A52" s="1" t="s">
        <v>151</v>
      </c>
      <c r="B52" s="2" t="s">
        <v>152</v>
      </c>
      <c r="C52" s="19"/>
      <c r="D52" s="27"/>
      <c r="E52" s="32">
        <v>286715</v>
      </c>
      <c r="F52" s="34">
        <v>66165</v>
      </c>
      <c r="G52" s="32"/>
      <c r="H52" s="27"/>
      <c r="I52" s="32"/>
      <c r="J52" s="34"/>
      <c r="K52" s="32"/>
      <c r="L52" s="34"/>
      <c r="M52" s="47"/>
      <c r="N52" s="41"/>
    </row>
    <row r="53" spans="1:14" s="8" customFormat="1" ht="12.75">
      <c r="A53" s="4" t="s">
        <v>153</v>
      </c>
      <c r="B53" s="5" t="s">
        <v>154</v>
      </c>
      <c r="C53" s="7">
        <f aca="true" t="shared" si="1" ref="C53:L53">SUM(C54:C93)</f>
        <v>4569364</v>
      </c>
      <c r="D53" s="7">
        <f t="shared" si="1"/>
        <v>4103015</v>
      </c>
      <c r="E53" s="7">
        <f t="shared" si="1"/>
        <v>4235903</v>
      </c>
      <c r="F53" s="7">
        <f t="shared" si="1"/>
        <v>4116292</v>
      </c>
      <c r="G53" s="7">
        <f t="shared" si="1"/>
        <v>5844474</v>
      </c>
      <c r="H53" s="7">
        <f t="shared" si="1"/>
        <v>4233538</v>
      </c>
      <c r="I53" s="7">
        <f t="shared" si="1"/>
        <v>4876230</v>
      </c>
      <c r="J53" s="7">
        <f t="shared" si="1"/>
        <v>3806796</v>
      </c>
      <c r="K53" s="7">
        <f t="shared" si="1"/>
        <v>4788259</v>
      </c>
      <c r="L53" s="7">
        <f t="shared" si="1"/>
        <v>6193427</v>
      </c>
      <c r="M53" s="7">
        <f>SUM(M54:M93)</f>
        <v>3917733</v>
      </c>
      <c r="N53" s="7">
        <f>SUM(N54:N93)</f>
        <v>7295349</v>
      </c>
    </row>
    <row r="54" spans="1:14" ht="12.75">
      <c r="A54" s="1" t="s">
        <v>155</v>
      </c>
      <c r="B54" s="2" t="s">
        <v>89</v>
      </c>
      <c r="C54" s="19"/>
      <c r="D54" s="27"/>
      <c r="E54" s="32"/>
      <c r="F54" s="34"/>
      <c r="G54" s="32"/>
      <c r="H54" s="27"/>
      <c r="I54" s="32"/>
      <c r="J54" s="34"/>
      <c r="K54" s="32"/>
      <c r="L54" s="34"/>
      <c r="M54" s="47"/>
      <c r="N54" s="41"/>
    </row>
    <row r="55" spans="1:14" ht="12.75">
      <c r="A55" s="1" t="s">
        <v>156</v>
      </c>
      <c r="B55" s="2" t="s">
        <v>3</v>
      </c>
      <c r="C55" s="19">
        <v>1110340</v>
      </c>
      <c r="D55" s="27">
        <v>1242762</v>
      </c>
      <c r="E55" s="32">
        <v>1242762</v>
      </c>
      <c r="F55" s="34">
        <v>1242762</v>
      </c>
      <c r="G55" s="32">
        <v>1242762</v>
      </c>
      <c r="H55" s="32">
        <v>1242762</v>
      </c>
      <c r="I55" s="32">
        <v>1242762</v>
      </c>
      <c r="J55" s="34">
        <v>1242762</v>
      </c>
      <c r="K55" s="32">
        <v>1242762</v>
      </c>
      <c r="L55" s="34">
        <v>1332674</v>
      </c>
      <c r="M55" s="47">
        <v>1332674</v>
      </c>
      <c r="N55" s="41">
        <v>1399306</v>
      </c>
    </row>
    <row r="56" spans="1:14" ht="12.75">
      <c r="A56" s="1" t="s">
        <v>157</v>
      </c>
      <c r="B56" s="2" t="s">
        <v>92</v>
      </c>
      <c r="C56" s="19"/>
      <c r="D56" s="27"/>
      <c r="E56" s="32"/>
      <c r="F56" s="34"/>
      <c r="G56" s="32"/>
      <c r="H56" s="27"/>
      <c r="I56" s="32"/>
      <c r="J56" s="34"/>
      <c r="K56" s="32"/>
      <c r="L56" s="34"/>
      <c r="M56" s="47"/>
      <c r="N56" s="41"/>
    </row>
    <row r="57" spans="1:14" ht="25.5">
      <c r="A57" s="1" t="s">
        <v>158</v>
      </c>
      <c r="B57" s="2" t="s">
        <v>159</v>
      </c>
      <c r="C57" s="19"/>
      <c r="D57" s="27"/>
      <c r="E57" s="32"/>
      <c r="F57" s="34"/>
      <c r="G57" s="32"/>
      <c r="H57" s="27"/>
      <c r="I57" s="32"/>
      <c r="J57" s="34"/>
      <c r="K57" s="32"/>
      <c r="L57" s="34"/>
      <c r="M57" s="47"/>
      <c r="N57" s="41"/>
    </row>
    <row r="58" spans="1:14" ht="12.75">
      <c r="A58" s="1" t="s">
        <v>160</v>
      </c>
      <c r="B58" s="2" t="s">
        <v>94</v>
      </c>
      <c r="C58" s="19"/>
      <c r="D58" s="27"/>
      <c r="E58" s="32"/>
      <c r="F58" s="34"/>
      <c r="G58" s="32"/>
      <c r="H58" s="27"/>
      <c r="I58" s="32"/>
      <c r="J58" s="34"/>
      <c r="K58" s="32"/>
      <c r="L58" s="34"/>
      <c r="M58" s="47"/>
      <c r="N58" s="41"/>
    </row>
    <row r="59" spans="1:14" ht="12.75">
      <c r="A59" s="1" t="s">
        <v>25</v>
      </c>
      <c r="B59" s="2" t="s">
        <v>26</v>
      </c>
      <c r="C59" s="19">
        <v>233173</v>
      </c>
      <c r="D59" s="27">
        <v>267471</v>
      </c>
      <c r="E59" s="32">
        <v>260982</v>
      </c>
      <c r="F59" s="34">
        <v>260982</v>
      </c>
      <c r="G59" s="32">
        <v>260982</v>
      </c>
      <c r="H59" s="27">
        <v>260982</v>
      </c>
      <c r="I59" s="32">
        <v>260982</v>
      </c>
      <c r="J59" s="34">
        <v>260982</v>
      </c>
      <c r="K59" s="32">
        <v>260982</v>
      </c>
      <c r="L59" s="34">
        <v>279862</v>
      </c>
      <c r="M59" s="47">
        <v>279862</v>
      </c>
      <c r="N59" s="41">
        <v>293856</v>
      </c>
    </row>
    <row r="60" spans="1:14" ht="12.75">
      <c r="A60" s="1" t="s">
        <v>161</v>
      </c>
      <c r="B60" s="2" t="s">
        <v>98</v>
      </c>
      <c r="C60" s="19"/>
      <c r="D60" s="27"/>
      <c r="E60" s="32"/>
      <c r="F60" s="34"/>
      <c r="G60" s="32"/>
      <c r="H60" s="27"/>
      <c r="I60" s="32"/>
      <c r="J60" s="34"/>
      <c r="K60" s="32"/>
      <c r="L60" s="34"/>
      <c r="M60" s="47"/>
      <c r="N60" s="41"/>
    </row>
    <row r="61" spans="1:14" ht="12.75">
      <c r="A61" s="1" t="s">
        <v>27</v>
      </c>
      <c r="B61" s="2" t="s">
        <v>28</v>
      </c>
      <c r="C61" s="19">
        <v>642217</v>
      </c>
      <c r="D61" s="27">
        <v>704610</v>
      </c>
      <c r="E61" s="32">
        <v>704610</v>
      </c>
      <c r="F61" s="34">
        <v>704610</v>
      </c>
      <c r="G61" s="32">
        <v>704610</v>
      </c>
      <c r="H61" s="32">
        <v>704610</v>
      </c>
      <c r="I61" s="32">
        <v>704610</v>
      </c>
      <c r="J61" s="34">
        <v>704610</v>
      </c>
      <c r="K61" s="32">
        <v>704610</v>
      </c>
      <c r="L61" s="34">
        <v>704610</v>
      </c>
      <c r="M61" s="47">
        <v>704610</v>
      </c>
      <c r="N61" s="41">
        <v>739842</v>
      </c>
    </row>
    <row r="62" spans="1:14" ht="25.5">
      <c r="A62" s="1" t="s">
        <v>162</v>
      </c>
      <c r="B62" s="2" t="s">
        <v>100</v>
      </c>
      <c r="C62" s="19"/>
      <c r="D62" s="27"/>
      <c r="E62" s="32"/>
      <c r="F62" s="34"/>
      <c r="G62" s="32"/>
      <c r="H62" s="27"/>
      <c r="I62" s="32"/>
      <c r="J62" s="34"/>
      <c r="K62" s="32"/>
      <c r="L62" s="34"/>
      <c r="M62" s="47"/>
      <c r="N62" s="41"/>
    </row>
    <row r="63" spans="1:14" ht="12.75">
      <c r="A63" s="1" t="s">
        <v>163</v>
      </c>
      <c r="B63" s="2" t="s">
        <v>102</v>
      </c>
      <c r="C63" s="19"/>
      <c r="D63" s="27"/>
      <c r="E63" s="32"/>
      <c r="F63" s="34"/>
      <c r="G63" s="32"/>
      <c r="H63" s="27"/>
      <c r="I63" s="32"/>
      <c r="J63" s="34"/>
      <c r="K63" s="32"/>
      <c r="L63" s="34"/>
      <c r="M63" s="47"/>
      <c r="N63" s="41"/>
    </row>
    <row r="64" spans="1:14" ht="12.75">
      <c r="A64" s="1" t="s">
        <v>29</v>
      </c>
      <c r="B64" s="2" t="s">
        <v>30</v>
      </c>
      <c r="C64" s="19">
        <v>314480</v>
      </c>
      <c r="D64" s="27">
        <v>353790</v>
      </c>
      <c r="E64" s="32">
        <v>353790</v>
      </c>
      <c r="F64" s="34">
        <v>353790</v>
      </c>
      <c r="G64" s="32">
        <v>353790</v>
      </c>
      <c r="H64" s="32">
        <v>353790</v>
      </c>
      <c r="I64" s="32">
        <v>353790</v>
      </c>
      <c r="J64" s="34">
        <v>353790</v>
      </c>
      <c r="K64" s="32">
        <v>353790</v>
      </c>
      <c r="L64" s="34">
        <v>353790</v>
      </c>
      <c r="M64" s="47">
        <v>353790</v>
      </c>
      <c r="N64" s="41">
        <v>371484</v>
      </c>
    </row>
    <row r="65" spans="1:14" ht="12.75">
      <c r="A65" s="1" t="s">
        <v>164</v>
      </c>
      <c r="B65" s="2" t="s">
        <v>104</v>
      </c>
      <c r="C65" s="19"/>
      <c r="D65" s="27"/>
      <c r="E65" s="32"/>
      <c r="F65" s="34"/>
      <c r="G65" s="32"/>
      <c r="H65" s="27"/>
      <c r="I65" s="32"/>
      <c r="J65" s="34"/>
      <c r="K65" s="32"/>
      <c r="L65" s="34"/>
      <c r="M65" s="47"/>
      <c r="N65" s="41"/>
    </row>
    <row r="66" spans="1:14" ht="25.5">
      <c r="A66" s="1" t="s">
        <v>165</v>
      </c>
      <c r="B66" s="2" t="s">
        <v>13</v>
      </c>
      <c r="C66" s="19"/>
      <c r="D66" s="27"/>
      <c r="E66" s="32"/>
      <c r="F66" s="34"/>
      <c r="G66" s="32"/>
      <c r="H66" s="27"/>
      <c r="I66" s="32"/>
      <c r="J66" s="34"/>
      <c r="K66" s="32"/>
      <c r="L66" s="34"/>
      <c r="M66" s="47"/>
      <c r="N66" s="41"/>
    </row>
    <row r="67" spans="1:14" ht="12.75">
      <c r="A67" s="1" t="s">
        <v>166</v>
      </c>
      <c r="B67" s="2" t="s">
        <v>106</v>
      </c>
      <c r="C67" s="19"/>
      <c r="D67" s="27"/>
      <c r="E67" s="32"/>
      <c r="F67" s="34"/>
      <c r="G67" s="32"/>
      <c r="H67" s="27"/>
      <c r="I67" s="32"/>
      <c r="J67" s="34"/>
      <c r="K67" s="32"/>
      <c r="L67" s="34"/>
      <c r="M67" s="47"/>
      <c r="N67" s="41"/>
    </row>
    <row r="68" spans="1:14" ht="12.75">
      <c r="A68" s="1" t="s">
        <v>31</v>
      </c>
      <c r="B68" s="2" t="s">
        <v>32</v>
      </c>
      <c r="C68" s="19">
        <v>229197</v>
      </c>
      <c r="D68" s="27">
        <v>255681</v>
      </c>
      <c r="E68" s="32">
        <v>255681</v>
      </c>
      <c r="F68" s="34">
        <v>255681</v>
      </c>
      <c r="G68" s="32">
        <v>255681</v>
      </c>
      <c r="H68" s="27">
        <v>255681</v>
      </c>
      <c r="I68" s="32">
        <v>255681</v>
      </c>
      <c r="J68" s="34">
        <v>255681</v>
      </c>
      <c r="K68" s="32">
        <v>255681</v>
      </c>
      <c r="L68" s="34">
        <v>274175</v>
      </c>
      <c r="M68" s="47">
        <v>274175</v>
      </c>
      <c r="N68" s="41">
        <v>287887</v>
      </c>
    </row>
    <row r="69" spans="1:14" ht="12.75">
      <c r="A69" s="1" t="s">
        <v>33</v>
      </c>
      <c r="B69" s="2" t="s">
        <v>34</v>
      </c>
      <c r="C69" s="19">
        <v>149940</v>
      </c>
      <c r="D69" s="27">
        <v>163946</v>
      </c>
      <c r="E69" s="32">
        <v>163946</v>
      </c>
      <c r="F69" s="34">
        <v>163946</v>
      </c>
      <c r="G69" s="32">
        <v>163946</v>
      </c>
      <c r="H69" s="27">
        <v>163946</v>
      </c>
      <c r="I69" s="32">
        <v>163946</v>
      </c>
      <c r="J69" s="34">
        <v>163946</v>
      </c>
      <c r="K69" s="32">
        <v>163946</v>
      </c>
      <c r="L69" s="34">
        <v>163946</v>
      </c>
      <c r="M69" s="47">
        <v>163946</v>
      </c>
      <c r="N69" s="41">
        <v>172148</v>
      </c>
    </row>
    <row r="70" spans="1:14" ht="12.75">
      <c r="A70" s="1" t="s">
        <v>35</v>
      </c>
      <c r="B70" s="2" t="s">
        <v>36</v>
      </c>
      <c r="C70" s="19"/>
      <c r="D70" s="27"/>
      <c r="E70" s="32"/>
      <c r="F70" s="34"/>
      <c r="G70" s="32"/>
      <c r="H70" s="32"/>
      <c r="I70" s="32"/>
      <c r="J70" s="34"/>
      <c r="K70" s="32"/>
      <c r="L70" s="34"/>
      <c r="M70" s="47"/>
      <c r="N70" s="41"/>
    </row>
    <row r="71" spans="1:14" ht="12.75">
      <c r="A71" s="1" t="s">
        <v>167</v>
      </c>
      <c r="B71" s="2" t="s">
        <v>110</v>
      </c>
      <c r="C71" s="19"/>
      <c r="D71" s="27"/>
      <c r="E71" s="32"/>
      <c r="F71" s="34"/>
      <c r="G71" s="32"/>
      <c r="H71" s="27"/>
      <c r="I71" s="32"/>
      <c r="J71" s="34"/>
      <c r="K71" s="32"/>
      <c r="L71" s="34"/>
      <c r="M71" s="47"/>
      <c r="N71" s="41"/>
    </row>
    <row r="72" spans="1:14" ht="12.75">
      <c r="A72" s="1" t="s">
        <v>37</v>
      </c>
      <c r="B72" s="2" t="s">
        <v>21</v>
      </c>
      <c r="C72" s="19">
        <v>381196</v>
      </c>
      <c r="D72" s="27">
        <v>426806</v>
      </c>
      <c r="E72" s="32">
        <v>426806</v>
      </c>
      <c r="F72" s="34">
        <v>426806</v>
      </c>
      <c r="G72" s="32">
        <v>426806</v>
      </c>
      <c r="H72" s="32">
        <v>426806</v>
      </c>
      <c r="I72" s="32">
        <v>426806</v>
      </c>
      <c r="J72" s="34">
        <v>426806</v>
      </c>
      <c r="K72" s="32">
        <v>426806</v>
      </c>
      <c r="L72" s="34">
        <v>426806</v>
      </c>
      <c r="M72" s="47">
        <v>426806</v>
      </c>
      <c r="N72" s="41">
        <v>448149</v>
      </c>
    </row>
    <row r="73" spans="1:14" ht="12.75">
      <c r="A73" s="1" t="s">
        <v>168</v>
      </c>
      <c r="B73" s="2" t="s">
        <v>113</v>
      </c>
      <c r="C73" s="19"/>
      <c r="D73" s="27"/>
      <c r="E73" s="32"/>
      <c r="F73" s="34"/>
      <c r="G73" s="32"/>
      <c r="H73" s="27"/>
      <c r="I73" s="32"/>
      <c r="J73" s="34"/>
      <c r="K73" s="32"/>
      <c r="L73" s="34"/>
      <c r="M73" s="47"/>
      <c r="N73" s="41"/>
    </row>
    <row r="74" spans="1:14" ht="12.75">
      <c r="A74" s="1" t="s">
        <v>169</v>
      </c>
      <c r="B74" s="2" t="s">
        <v>115</v>
      </c>
      <c r="C74" s="19">
        <v>1095864</v>
      </c>
      <c r="D74" s="27"/>
      <c r="E74" s="32"/>
      <c r="F74" s="34"/>
      <c r="G74" s="32"/>
      <c r="H74" s="27"/>
      <c r="I74" s="32"/>
      <c r="J74" s="34"/>
      <c r="K74" s="32">
        <v>352242</v>
      </c>
      <c r="L74" s="34"/>
      <c r="M74" s="47"/>
      <c r="N74" s="41"/>
    </row>
    <row r="75" spans="1:14" ht="12.75">
      <c r="A75" s="1" t="s">
        <v>170</v>
      </c>
      <c r="B75" s="2" t="s">
        <v>23</v>
      </c>
      <c r="C75" s="19">
        <v>36475</v>
      </c>
      <c r="D75" s="27">
        <v>41570</v>
      </c>
      <c r="E75" s="32">
        <v>40606</v>
      </c>
      <c r="F75" s="34">
        <v>40606</v>
      </c>
      <c r="G75" s="32">
        <v>50805</v>
      </c>
      <c r="H75" s="27">
        <v>40606</v>
      </c>
      <c r="I75" s="32">
        <v>51166</v>
      </c>
      <c r="J75" s="34">
        <v>40606</v>
      </c>
      <c r="K75" s="32">
        <v>40606</v>
      </c>
      <c r="L75" s="34">
        <v>52564</v>
      </c>
      <c r="M75" s="47">
        <v>42004</v>
      </c>
      <c r="N75" s="41">
        <v>55189</v>
      </c>
    </row>
    <row r="76" spans="1:14" ht="12.75">
      <c r="A76" s="1" t="s">
        <v>171</v>
      </c>
      <c r="B76" s="2" t="s">
        <v>118</v>
      </c>
      <c r="C76" s="19"/>
      <c r="D76" s="27"/>
      <c r="E76" s="32"/>
      <c r="F76" s="34"/>
      <c r="G76" s="32"/>
      <c r="H76" s="27"/>
      <c r="I76" s="32"/>
      <c r="J76" s="34"/>
      <c r="K76" s="32"/>
      <c r="L76" s="34"/>
      <c r="M76" s="47"/>
      <c r="N76" s="41"/>
    </row>
    <row r="77" spans="1:14" ht="12.75">
      <c r="A77" s="1" t="s">
        <v>172</v>
      </c>
      <c r="B77" s="2" t="s">
        <v>120</v>
      </c>
      <c r="C77" s="19"/>
      <c r="D77" s="27"/>
      <c r="E77" s="32"/>
      <c r="F77" s="34"/>
      <c r="G77" s="32"/>
      <c r="H77" s="27"/>
      <c r="I77" s="32"/>
      <c r="J77" s="34"/>
      <c r="K77" s="32"/>
      <c r="L77" s="34"/>
      <c r="M77" s="47"/>
      <c r="N77" s="41"/>
    </row>
    <row r="78" spans="1:14" ht="25.5">
      <c r="A78" s="1" t="s">
        <v>173</v>
      </c>
      <c r="B78" s="2" t="s">
        <v>122</v>
      </c>
      <c r="C78" s="19"/>
      <c r="D78" s="27"/>
      <c r="E78" s="32"/>
      <c r="F78" s="34"/>
      <c r="G78" s="32">
        <v>790415</v>
      </c>
      <c r="H78" s="27"/>
      <c r="I78" s="32">
        <v>818388</v>
      </c>
      <c r="J78" s="34"/>
      <c r="K78" s="32"/>
      <c r="L78" s="34">
        <v>818388</v>
      </c>
      <c r="M78" s="47"/>
      <c r="N78" s="41">
        <v>859460</v>
      </c>
    </row>
    <row r="79" spans="1:14" ht="12.75">
      <c r="A79" s="1" t="s">
        <v>174</v>
      </c>
      <c r="B79" s="2" t="s">
        <v>124</v>
      </c>
      <c r="C79" s="19"/>
      <c r="D79" s="27"/>
      <c r="E79" s="32"/>
      <c r="F79" s="34"/>
      <c r="G79" s="32"/>
      <c r="H79" s="27"/>
      <c r="I79" s="32"/>
      <c r="J79" s="34"/>
      <c r="K79" s="32"/>
      <c r="L79" s="34"/>
      <c r="M79" s="47"/>
      <c r="N79" s="41"/>
    </row>
    <row r="80" spans="1:14" ht="12.75">
      <c r="A80" s="1" t="s">
        <v>175</v>
      </c>
      <c r="B80" s="2" t="s">
        <v>176</v>
      </c>
      <c r="C80" s="19"/>
      <c r="D80" s="27"/>
      <c r="E80" s="32"/>
      <c r="F80" s="34"/>
      <c r="G80" s="32">
        <v>146205</v>
      </c>
      <c r="H80" s="27"/>
      <c r="I80" s="32">
        <v>151341</v>
      </c>
      <c r="J80" s="34"/>
      <c r="K80" s="32"/>
      <c r="L80" s="34">
        <v>151590</v>
      </c>
      <c r="M80" s="47"/>
      <c r="N80" s="41">
        <v>159200</v>
      </c>
    </row>
    <row r="81" spans="1:14" ht="12.75">
      <c r="A81" s="1" t="s">
        <v>177</v>
      </c>
      <c r="B81" s="2" t="s">
        <v>132</v>
      </c>
      <c r="C81" s="19"/>
      <c r="D81" s="27"/>
      <c r="E81" s="32"/>
      <c r="F81" s="34"/>
      <c r="G81" s="32"/>
      <c r="H81" s="27"/>
      <c r="I81" s="32"/>
      <c r="J81" s="34"/>
      <c r="K81" s="32"/>
      <c r="L81" s="34"/>
      <c r="M81" s="47"/>
      <c r="N81" s="41"/>
    </row>
    <row r="82" spans="1:14" ht="12.75">
      <c r="A82" s="1" t="s">
        <v>178</v>
      </c>
      <c r="B82" s="2" t="s">
        <v>24</v>
      </c>
      <c r="C82" s="19">
        <v>200872</v>
      </c>
      <c r="D82" s="27">
        <v>393499</v>
      </c>
      <c r="E82" s="32">
        <v>397200</v>
      </c>
      <c r="F82" s="34">
        <v>218294</v>
      </c>
      <c r="G82" s="32">
        <v>1174519</v>
      </c>
      <c r="H82" s="27">
        <v>366260</v>
      </c>
      <c r="I82" s="32">
        <v>320321</v>
      </c>
      <c r="J82" s="34">
        <v>203074</v>
      </c>
      <c r="K82" s="32">
        <v>247277</v>
      </c>
      <c r="L82" s="34">
        <v>294975</v>
      </c>
      <c r="M82" s="47">
        <v>297719</v>
      </c>
      <c r="N82" s="41">
        <v>305304</v>
      </c>
    </row>
    <row r="83" spans="1:14" ht="12.75">
      <c r="A83" s="1" t="s">
        <v>179</v>
      </c>
      <c r="B83" s="2" t="s">
        <v>38</v>
      </c>
      <c r="C83" s="19">
        <v>175610</v>
      </c>
      <c r="D83" s="27">
        <v>252880</v>
      </c>
      <c r="E83" s="32">
        <v>147420</v>
      </c>
      <c r="F83" s="34">
        <v>400395</v>
      </c>
      <c r="G83" s="32">
        <v>273953</v>
      </c>
      <c r="H83" s="27">
        <v>259905</v>
      </c>
      <c r="I83" s="32">
        <v>126437</v>
      </c>
      <c r="J83" s="34">
        <v>154539</v>
      </c>
      <c r="K83" s="32">
        <v>252882</v>
      </c>
      <c r="L83" s="34">
        <v>140490</v>
      </c>
      <c r="M83" s="47">
        <v>42147</v>
      </c>
      <c r="N83" s="41">
        <v>140490</v>
      </c>
    </row>
    <row r="84" spans="1:14" ht="12.75">
      <c r="A84" s="1" t="s">
        <v>180</v>
      </c>
      <c r="B84" s="2" t="s">
        <v>138</v>
      </c>
      <c r="C84" s="19"/>
      <c r="D84" s="27"/>
      <c r="E84" s="32"/>
      <c r="F84" s="34"/>
      <c r="G84" s="32"/>
      <c r="H84" s="27"/>
      <c r="I84" s="32"/>
      <c r="J84" s="34"/>
      <c r="K84" s="32"/>
      <c r="L84" s="34"/>
      <c r="M84" s="47"/>
      <c r="N84" s="41"/>
    </row>
    <row r="85" spans="1:14" ht="12.75">
      <c r="A85" s="1" t="s">
        <v>181</v>
      </c>
      <c r="B85" s="2" t="s">
        <v>140</v>
      </c>
      <c r="C85" s="19"/>
      <c r="D85" s="27"/>
      <c r="E85" s="32"/>
      <c r="F85" s="34"/>
      <c r="G85" s="32"/>
      <c r="H85" s="27"/>
      <c r="I85" s="32"/>
      <c r="J85" s="34"/>
      <c r="K85" s="32"/>
      <c r="L85" s="34"/>
      <c r="M85" s="47"/>
      <c r="N85" s="41"/>
    </row>
    <row r="86" spans="1:14" ht="12.75">
      <c r="A86" s="1" t="s">
        <v>182</v>
      </c>
      <c r="B86" s="2" t="s">
        <v>142</v>
      </c>
      <c r="C86" s="19"/>
      <c r="D86" s="27"/>
      <c r="E86" s="32"/>
      <c r="F86" s="34"/>
      <c r="G86" s="32"/>
      <c r="H86" s="27"/>
      <c r="I86" s="32"/>
      <c r="J86" s="34"/>
      <c r="K86" s="32">
        <v>486675</v>
      </c>
      <c r="L86" s="34"/>
      <c r="M86" s="47"/>
      <c r="N86" s="41"/>
    </row>
    <row r="87" spans="1:14" ht="12.75">
      <c r="A87" s="1" t="s">
        <v>183</v>
      </c>
      <c r="B87" s="2" t="s">
        <v>144</v>
      </c>
      <c r="C87" s="19"/>
      <c r="D87" s="27"/>
      <c r="E87" s="32"/>
      <c r="F87" s="34"/>
      <c r="G87" s="32"/>
      <c r="H87" s="27"/>
      <c r="I87" s="32"/>
      <c r="J87" s="34"/>
      <c r="K87" s="32"/>
      <c r="L87" s="34"/>
      <c r="M87" s="47"/>
      <c r="N87" s="41">
        <v>398034</v>
      </c>
    </row>
    <row r="88" spans="1:14" ht="12.75">
      <c r="A88" s="1" t="s">
        <v>184</v>
      </c>
      <c r="B88" s="2" t="s">
        <v>185</v>
      </c>
      <c r="C88" s="19"/>
      <c r="D88" s="27"/>
      <c r="E88" s="32">
        <v>131825</v>
      </c>
      <c r="F88" s="34">
        <v>26365</v>
      </c>
      <c r="G88" s="32"/>
      <c r="H88" s="27">
        <v>158190</v>
      </c>
      <c r="I88" s="32"/>
      <c r="J88" s="34"/>
      <c r="K88" s="32"/>
      <c r="L88" s="34"/>
      <c r="M88" s="47"/>
      <c r="N88" s="41"/>
    </row>
    <row r="89" spans="1:14" ht="12.75">
      <c r="A89" s="1" t="s">
        <v>186</v>
      </c>
      <c r="B89" s="2" t="s">
        <v>187</v>
      </c>
      <c r="C89" s="19"/>
      <c r="D89" s="27"/>
      <c r="E89" s="32"/>
      <c r="F89" s="34"/>
      <c r="G89" s="32"/>
      <c r="H89" s="27"/>
      <c r="I89" s="32"/>
      <c r="J89" s="34"/>
      <c r="K89" s="32"/>
      <c r="L89" s="34"/>
      <c r="M89" s="47"/>
      <c r="N89" s="41"/>
    </row>
    <row r="90" spans="1:14" ht="12.75">
      <c r="A90" s="1" t="s">
        <v>188</v>
      </c>
      <c r="B90" s="2" t="s">
        <v>150</v>
      </c>
      <c r="C90" s="19"/>
      <c r="D90" s="27"/>
      <c r="E90" s="32"/>
      <c r="F90" s="34"/>
      <c r="G90" s="32"/>
      <c r="H90" s="27"/>
      <c r="I90" s="32"/>
      <c r="J90" s="34"/>
      <c r="K90" s="32"/>
      <c r="L90" s="34">
        <v>1199557</v>
      </c>
      <c r="M90" s="47"/>
      <c r="N90" s="41">
        <v>1665000</v>
      </c>
    </row>
    <row r="91" spans="1:14" ht="12.75">
      <c r="A91" s="1" t="s">
        <v>189</v>
      </c>
      <c r="B91" s="2" t="s">
        <v>152</v>
      </c>
      <c r="C91" s="19"/>
      <c r="D91" s="27"/>
      <c r="E91" s="32">
        <v>110275</v>
      </c>
      <c r="F91" s="34">
        <v>22055</v>
      </c>
      <c r="G91" s="32"/>
      <c r="H91" s="27"/>
      <c r="I91" s="32"/>
      <c r="J91" s="34"/>
      <c r="K91" s="32"/>
      <c r="L91" s="34"/>
      <c r="M91" s="47"/>
      <c r="N91" s="41"/>
    </row>
    <row r="92" spans="1:14" ht="12.75">
      <c r="A92" s="1" t="s">
        <v>190</v>
      </c>
      <c r="B92" s="2" t="s">
        <v>102</v>
      </c>
      <c r="C92" s="19"/>
      <c r="D92" s="27"/>
      <c r="E92" s="32"/>
      <c r="F92" s="34"/>
      <c r="G92" s="32"/>
      <c r="H92" s="27"/>
      <c r="I92" s="32"/>
      <c r="J92" s="34"/>
      <c r="K92" s="32"/>
      <c r="L92" s="34"/>
      <c r="M92" s="47"/>
      <c r="N92" s="41"/>
    </row>
    <row r="93" spans="1:14" ht="12.75">
      <c r="A93" s="1" t="s">
        <v>191</v>
      </c>
      <c r="B93" s="2" t="s">
        <v>192</v>
      </c>
      <c r="C93" s="19"/>
      <c r="D93" s="27"/>
      <c r="E93" s="32"/>
      <c r="F93" s="34"/>
      <c r="G93" s="32"/>
      <c r="H93" s="27"/>
      <c r="I93" s="32"/>
      <c r="J93" s="34"/>
      <c r="K93" s="32"/>
      <c r="L93" s="34"/>
      <c r="M93" s="47"/>
      <c r="N93" s="41"/>
    </row>
    <row r="94" spans="1:14" s="8" customFormat="1" ht="12.75">
      <c r="A94" s="4" t="s">
        <v>193</v>
      </c>
      <c r="B94" s="5" t="s">
        <v>194</v>
      </c>
      <c r="C94" s="7">
        <f>SUM(C95)</f>
        <v>0</v>
      </c>
      <c r="D94" s="7">
        <f>SUM(D95)</f>
        <v>1343000</v>
      </c>
      <c r="E94" s="29">
        <f>E95</f>
        <v>1343000</v>
      </c>
      <c r="F94" s="29">
        <f>F95</f>
        <v>1620778</v>
      </c>
      <c r="G94" s="29">
        <f>G95</f>
        <v>1898556</v>
      </c>
      <c r="H94" s="29">
        <f aca="true" t="shared" si="2" ref="H94:N94">H95</f>
        <v>1900196</v>
      </c>
      <c r="I94" s="29">
        <f t="shared" si="2"/>
        <v>1898556</v>
      </c>
      <c r="J94" s="29">
        <f t="shared" si="2"/>
        <v>1898556</v>
      </c>
      <c r="K94" s="29">
        <f t="shared" si="2"/>
        <v>1898556</v>
      </c>
      <c r="L94" s="29">
        <f t="shared" si="2"/>
        <v>1898556</v>
      </c>
      <c r="M94" s="29">
        <f>M95</f>
        <v>1898556</v>
      </c>
      <c r="N94" s="29">
        <f t="shared" si="2"/>
        <v>3680087</v>
      </c>
    </row>
    <row r="95" spans="1:14" ht="12.75">
      <c r="A95" s="1" t="s">
        <v>195</v>
      </c>
      <c r="B95" s="2" t="s">
        <v>39</v>
      </c>
      <c r="C95" s="19"/>
      <c r="D95" s="27">
        <v>1343000</v>
      </c>
      <c r="E95" s="32">
        <v>1343000</v>
      </c>
      <c r="F95" s="34">
        <v>1620778</v>
      </c>
      <c r="G95" s="32">
        <v>1898556</v>
      </c>
      <c r="H95" s="27">
        <v>1900196</v>
      </c>
      <c r="I95" s="32">
        <v>1898556</v>
      </c>
      <c r="J95" s="34">
        <v>1898556</v>
      </c>
      <c r="K95" s="32">
        <v>1898556</v>
      </c>
      <c r="L95" s="34">
        <v>1898556</v>
      </c>
      <c r="M95" s="47">
        <v>1898556</v>
      </c>
      <c r="N95" s="41">
        <v>3680087</v>
      </c>
    </row>
    <row r="96" spans="1:14" s="8" customFormat="1" ht="12.75">
      <c r="A96" s="4" t="s">
        <v>196</v>
      </c>
      <c r="B96" s="5" t="s">
        <v>40</v>
      </c>
      <c r="C96" s="7"/>
      <c r="D96" s="7">
        <f>SUM(D97:D98)</f>
        <v>1360949</v>
      </c>
      <c r="E96" s="7">
        <f>SUM(E97:E98)</f>
        <v>1626847</v>
      </c>
      <c r="F96" s="7">
        <f aca="true" t="shared" si="3" ref="F96:N96">SUM(F97:F98)</f>
        <v>0</v>
      </c>
      <c r="G96" s="7">
        <f t="shared" si="3"/>
        <v>0</v>
      </c>
      <c r="H96" s="7">
        <f t="shared" si="3"/>
        <v>0</v>
      </c>
      <c r="I96" s="7">
        <f t="shared" si="3"/>
        <v>0</v>
      </c>
      <c r="J96" s="7">
        <f t="shared" si="3"/>
        <v>0</v>
      </c>
      <c r="K96" s="7">
        <f t="shared" si="3"/>
        <v>0</v>
      </c>
      <c r="L96" s="7">
        <f t="shared" si="3"/>
        <v>0</v>
      </c>
      <c r="M96" s="7">
        <f t="shared" si="3"/>
        <v>0</v>
      </c>
      <c r="N96" s="7">
        <f t="shared" si="3"/>
        <v>1243526</v>
      </c>
    </row>
    <row r="97" spans="1:14" s="8" customFormat="1" ht="12.75">
      <c r="A97" s="69" t="s">
        <v>579</v>
      </c>
      <c r="B97" s="68" t="s">
        <v>580</v>
      </c>
      <c r="C97" s="19"/>
      <c r="D97" s="27">
        <v>1051911</v>
      </c>
      <c r="E97" s="19">
        <v>1289393</v>
      </c>
      <c r="F97" s="27"/>
      <c r="G97" s="19"/>
      <c r="H97" s="27"/>
      <c r="I97" s="19"/>
      <c r="J97" s="27"/>
      <c r="K97" s="19"/>
      <c r="L97" s="27"/>
      <c r="M97" s="19"/>
      <c r="N97" s="27">
        <v>957797</v>
      </c>
    </row>
    <row r="98" spans="1:14" s="8" customFormat="1" ht="12.75">
      <c r="A98" s="69" t="s">
        <v>581</v>
      </c>
      <c r="B98" s="68" t="s">
        <v>602</v>
      </c>
      <c r="C98" s="19"/>
      <c r="D98" s="27">
        <v>309038</v>
      </c>
      <c r="E98" s="19">
        <v>337454</v>
      </c>
      <c r="F98" s="27"/>
      <c r="G98" s="19"/>
      <c r="H98" s="27"/>
      <c r="I98" s="19"/>
      <c r="J98" s="27"/>
      <c r="K98" s="19"/>
      <c r="L98" s="27"/>
      <c r="M98" s="19"/>
      <c r="N98" s="27">
        <v>285729</v>
      </c>
    </row>
    <row r="99" spans="1:14" s="8" customFormat="1" ht="12.75">
      <c r="A99" s="4" t="s">
        <v>197</v>
      </c>
      <c r="B99" s="5" t="s">
        <v>198</v>
      </c>
      <c r="C99" s="7">
        <f>SUM(C100:C103)</f>
        <v>1518968</v>
      </c>
      <c r="D99" s="7">
        <f aca="true" t="shared" si="4" ref="D99:N99">SUM(D100:D103)</f>
        <v>17093267</v>
      </c>
      <c r="E99" s="7">
        <f t="shared" si="4"/>
        <v>14816457</v>
      </c>
      <c r="F99" s="7">
        <f t="shared" si="4"/>
        <v>15065073</v>
      </c>
      <c r="G99" s="7">
        <f>SUM(G100:G103)</f>
        <v>14528368</v>
      </c>
      <c r="H99" s="7">
        <f t="shared" si="4"/>
        <v>13992281</v>
      </c>
      <c r="I99" s="7">
        <f t="shared" si="4"/>
        <v>15133634</v>
      </c>
      <c r="J99" s="7">
        <f t="shared" si="4"/>
        <v>14565313</v>
      </c>
      <c r="K99" s="7">
        <f t="shared" si="4"/>
        <v>14842498</v>
      </c>
      <c r="L99" s="7">
        <f t="shared" si="4"/>
        <v>14677900</v>
      </c>
      <c r="M99" s="7">
        <f>SUM(M100:M103)</f>
        <v>14985106</v>
      </c>
      <c r="N99" s="7">
        <f t="shared" si="4"/>
        <v>33168326</v>
      </c>
    </row>
    <row r="100" spans="1:14" ht="12.75">
      <c r="A100" s="1" t="s">
        <v>606</v>
      </c>
      <c r="B100" s="2" t="s">
        <v>200</v>
      </c>
      <c r="C100" s="18">
        <v>1408968</v>
      </c>
      <c r="D100" s="27">
        <v>2817234</v>
      </c>
      <c r="E100" s="32">
        <v>2952270</v>
      </c>
      <c r="F100" s="34">
        <v>2837664</v>
      </c>
      <c r="G100" s="32">
        <v>2849040</v>
      </c>
      <c r="H100" s="27">
        <v>2759570</v>
      </c>
      <c r="I100" s="32">
        <v>2952766</v>
      </c>
      <c r="J100" s="34">
        <v>2738541</v>
      </c>
      <c r="K100" s="32">
        <v>2968107</v>
      </c>
      <c r="L100" s="34">
        <v>2849040</v>
      </c>
      <c r="M100" s="47">
        <v>2854728</v>
      </c>
      <c r="N100" s="41">
        <v>4517955</v>
      </c>
    </row>
    <row r="101" spans="1:14" ht="12.75">
      <c r="A101" s="1" t="s">
        <v>574</v>
      </c>
      <c r="B101" s="2" t="s">
        <v>575</v>
      </c>
      <c r="C101" s="18"/>
      <c r="D101" s="27"/>
      <c r="E101" s="32">
        <v>620636</v>
      </c>
      <c r="F101" s="34">
        <v>291950</v>
      </c>
      <c r="G101" s="32"/>
      <c r="H101" s="27"/>
      <c r="I101" s="32"/>
      <c r="J101" s="34"/>
      <c r="K101" s="32"/>
      <c r="L101" s="34"/>
      <c r="M101" s="47">
        <v>190441</v>
      </c>
      <c r="N101" s="41"/>
    </row>
    <row r="102" spans="1:14" ht="12.75">
      <c r="A102" s="1" t="s">
        <v>576</v>
      </c>
      <c r="B102" s="2" t="s">
        <v>467</v>
      </c>
      <c r="C102" s="18"/>
      <c r="D102" s="27">
        <v>36344</v>
      </c>
      <c r="E102" s="32">
        <v>38084</v>
      </c>
      <c r="F102" s="34">
        <v>36606</v>
      </c>
      <c r="G102" s="32">
        <v>36750</v>
      </c>
      <c r="H102" s="27">
        <v>35598</v>
      </c>
      <c r="I102" s="32">
        <v>38091</v>
      </c>
      <c r="J102" s="34">
        <v>35327</v>
      </c>
      <c r="K102" s="32">
        <v>38289</v>
      </c>
      <c r="L102" s="34">
        <v>36753</v>
      </c>
      <c r="M102" s="47">
        <v>36826</v>
      </c>
      <c r="N102" s="41">
        <v>1264461</v>
      </c>
    </row>
    <row r="103" spans="1:14" ht="12.75">
      <c r="A103" s="1" t="s">
        <v>201</v>
      </c>
      <c r="B103" s="2" t="s">
        <v>41</v>
      </c>
      <c r="C103" s="19">
        <v>110000</v>
      </c>
      <c r="D103" s="27">
        <v>14239689</v>
      </c>
      <c r="E103" s="32">
        <v>11205467</v>
      </c>
      <c r="F103" s="34">
        <v>11898853</v>
      </c>
      <c r="G103" s="32">
        <v>11642578</v>
      </c>
      <c r="H103" s="27">
        <v>11197113</v>
      </c>
      <c r="I103" s="32">
        <v>12142777</v>
      </c>
      <c r="J103" s="34">
        <v>11791445</v>
      </c>
      <c r="K103" s="32">
        <v>11836102</v>
      </c>
      <c r="L103" s="34">
        <v>11792107</v>
      </c>
      <c r="M103" s="47">
        <v>11903111</v>
      </c>
      <c r="N103" s="41">
        <v>27385910</v>
      </c>
    </row>
    <row r="104" spans="1:14" s="8" customFormat="1" ht="12.75">
      <c r="A104" s="4" t="s">
        <v>202</v>
      </c>
      <c r="B104" s="5" t="s">
        <v>203</v>
      </c>
      <c r="C104" s="7">
        <f>SUM(C105:C107)</f>
        <v>161900</v>
      </c>
      <c r="D104" s="7">
        <f aca="true" t="shared" si="5" ref="D104:N104">SUM(D105:D107)</f>
        <v>588734</v>
      </c>
      <c r="E104" s="7">
        <f t="shared" si="5"/>
        <v>766387</v>
      </c>
      <c r="F104" s="7">
        <f t="shared" si="5"/>
        <v>1383351</v>
      </c>
      <c r="G104" s="7">
        <f>SUM(G105:G107)</f>
        <v>308010</v>
      </c>
      <c r="H104" s="7">
        <f t="shared" si="5"/>
        <v>53550</v>
      </c>
      <c r="I104" s="7">
        <f t="shared" si="5"/>
        <v>213820</v>
      </c>
      <c r="J104" s="7">
        <f t="shared" si="5"/>
        <v>254461</v>
      </c>
      <c r="K104" s="7">
        <f t="shared" si="5"/>
        <v>15780</v>
      </c>
      <c r="L104" s="7">
        <f t="shared" si="5"/>
        <v>656658</v>
      </c>
      <c r="M104" s="7">
        <f>SUM(M105:M107)</f>
        <v>189350</v>
      </c>
      <c r="N104" s="7">
        <f t="shared" si="5"/>
        <v>586242</v>
      </c>
    </row>
    <row r="105" spans="1:14" ht="12.75">
      <c r="A105" s="1" t="s">
        <v>204</v>
      </c>
      <c r="B105" s="2" t="s">
        <v>205</v>
      </c>
      <c r="C105" s="19"/>
      <c r="D105" s="27"/>
      <c r="E105" s="32"/>
      <c r="F105" s="34"/>
      <c r="G105" s="32"/>
      <c r="H105" s="27"/>
      <c r="I105" s="32"/>
      <c r="J105" s="34"/>
      <c r="K105" s="32"/>
      <c r="L105" s="34"/>
      <c r="M105" s="47"/>
      <c r="N105" s="41"/>
    </row>
    <row r="106" spans="1:14" ht="12.75">
      <c r="A106" s="1" t="s">
        <v>206</v>
      </c>
      <c r="B106" s="2" t="s">
        <v>42</v>
      </c>
      <c r="C106" s="19">
        <v>161900</v>
      </c>
      <c r="D106" s="27">
        <v>588734</v>
      </c>
      <c r="E106" s="32">
        <v>766387</v>
      </c>
      <c r="F106" s="34">
        <v>1383351</v>
      </c>
      <c r="G106" s="32">
        <v>308010</v>
      </c>
      <c r="H106" s="27">
        <v>53550</v>
      </c>
      <c r="I106" s="32">
        <v>213820</v>
      </c>
      <c r="J106" s="34">
        <v>254461</v>
      </c>
      <c r="K106" s="32">
        <v>15780</v>
      </c>
      <c r="L106" s="34">
        <v>656658</v>
      </c>
      <c r="M106" s="47">
        <v>189350</v>
      </c>
      <c r="N106" s="41">
        <v>586242</v>
      </c>
    </row>
    <row r="107" spans="1:14" ht="12.75">
      <c r="A107" s="1" t="s">
        <v>207</v>
      </c>
      <c r="B107" s="2" t="s">
        <v>208</v>
      </c>
      <c r="C107" s="19"/>
      <c r="D107" s="27"/>
      <c r="E107" s="32"/>
      <c r="F107" s="34"/>
      <c r="G107" s="32"/>
      <c r="H107" s="27"/>
      <c r="I107" s="32"/>
      <c r="J107" s="34"/>
      <c r="K107" s="32"/>
      <c r="L107" s="34"/>
      <c r="M107" s="47"/>
      <c r="N107" s="41"/>
    </row>
    <row r="108" spans="1:14" s="8" customFormat="1" ht="12.75">
      <c r="A108" s="4" t="s">
        <v>209</v>
      </c>
      <c r="B108" s="5" t="s">
        <v>210</v>
      </c>
      <c r="C108" s="7">
        <f>SUM(C109:C111)</f>
        <v>0</v>
      </c>
      <c r="D108" s="7">
        <f aca="true" t="shared" si="6" ref="D108:N108">SUM(D109:D111)</f>
        <v>1584905</v>
      </c>
      <c r="E108" s="7">
        <f t="shared" si="6"/>
        <v>169500</v>
      </c>
      <c r="F108" s="7">
        <f t="shared" si="6"/>
        <v>0</v>
      </c>
      <c r="G108" s="7">
        <f>SUM(G109:G111)</f>
        <v>0</v>
      </c>
      <c r="H108" s="7">
        <f t="shared" si="6"/>
        <v>1182431</v>
      </c>
      <c r="I108" s="7">
        <f t="shared" si="6"/>
        <v>0</v>
      </c>
      <c r="J108" s="7">
        <f t="shared" si="6"/>
        <v>0</v>
      </c>
      <c r="K108" s="7">
        <f t="shared" si="6"/>
        <v>349860</v>
      </c>
      <c r="L108" s="7">
        <f t="shared" si="6"/>
        <v>2993686</v>
      </c>
      <c r="M108" s="7">
        <f>SUM(M109:M111)</f>
        <v>2341420</v>
      </c>
      <c r="N108" s="7">
        <f t="shared" si="6"/>
        <v>173082</v>
      </c>
    </row>
    <row r="109" spans="1:14" ht="12.75">
      <c r="A109" s="1" t="s">
        <v>211</v>
      </c>
      <c r="B109" s="2" t="s">
        <v>212</v>
      </c>
      <c r="C109" s="19"/>
      <c r="D109" s="27"/>
      <c r="E109" s="32"/>
      <c r="F109" s="34"/>
      <c r="G109" s="32"/>
      <c r="H109" s="27"/>
      <c r="I109" s="32"/>
      <c r="J109" s="34"/>
      <c r="K109" s="32"/>
      <c r="L109" s="34"/>
      <c r="M109" s="47"/>
      <c r="N109" s="41"/>
    </row>
    <row r="110" spans="1:14" ht="12.75">
      <c r="A110" s="1" t="s">
        <v>213</v>
      </c>
      <c r="B110" s="2" t="s">
        <v>214</v>
      </c>
      <c r="C110" s="19"/>
      <c r="D110" s="27">
        <v>1584905</v>
      </c>
      <c r="E110" s="32">
        <v>169500</v>
      </c>
      <c r="F110" s="34"/>
      <c r="G110" s="32"/>
      <c r="H110" s="27">
        <v>325072</v>
      </c>
      <c r="I110" s="32"/>
      <c r="J110" s="34"/>
      <c r="K110" s="32">
        <v>349860</v>
      </c>
      <c r="L110" s="34">
        <v>2187890</v>
      </c>
      <c r="M110" s="47">
        <v>2341420</v>
      </c>
      <c r="N110" s="41">
        <v>173082</v>
      </c>
    </row>
    <row r="111" spans="1:14" ht="12.75">
      <c r="A111" s="1" t="s">
        <v>215</v>
      </c>
      <c r="B111" s="2" t="s">
        <v>216</v>
      </c>
      <c r="C111" s="19"/>
      <c r="D111" s="27"/>
      <c r="E111" s="32"/>
      <c r="F111" s="34"/>
      <c r="G111" s="32"/>
      <c r="H111" s="27">
        <v>857359</v>
      </c>
      <c r="I111" s="32"/>
      <c r="J111" s="34"/>
      <c r="K111" s="32"/>
      <c r="L111" s="34">
        <v>805796</v>
      </c>
      <c r="M111" s="47"/>
      <c r="N111" s="41"/>
    </row>
    <row r="112" spans="1:14" ht="12.75">
      <c r="A112" s="4" t="s">
        <v>217</v>
      </c>
      <c r="B112" s="5" t="s">
        <v>218</v>
      </c>
      <c r="C112" s="7">
        <f>SUM(C113:C118)</f>
        <v>0</v>
      </c>
      <c r="D112" s="7">
        <f aca="true" t="shared" si="7" ref="D112:N112">SUM(D113:D118)</f>
        <v>83800</v>
      </c>
      <c r="E112" s="7">
        <f t="shared" si="7"/>
        <v>1508100</v>
      </c>
      <c r="F112" s="7">
        <f t="shared" si="7"/>
        <v>6575000</v>
      </c>
      <c r="G112" s="7">
        <f>SUM(G113:G118)</f>
        <v>3220049</v>
      </c>
      <c r="H112" s="7">
        <f t="shared" si="7"/>
        <v>167799</v>
      </c>
      <c r="I112" s="7">
        <f t="shared" si="7"/>
        <v>5041400</v>
      </c>
      <c r="J112" s="7">
        <f t="shared" si="7"/>
        <v>3194899</v>
      </c>
      <c r="K112" s="7">
        <f t="shared" si="7"/>
        <v>186051</v>
      </c>
      <c r="L112" s="7">
        <f t="shared" si="7"/>
        <v>3072851</v>
      </c>
      <c r="M112" s="7">
        <f>SUM(M113:M118)</f>
        <v>6000000</v>
      </c>
      <c r="N112" s="7">
        <f t="shared" si="7"/>
        <v>252750</v>
      </c>
    </row>
    <row r="113" spans="1:14" ht="12.75">
      <c r="A113" s="1" t="s">
        <v>219</v>
      </c>
      <c r="B113" s="2" t="s">
        <v>220</v>
      </c>
      <c r="C113" s="19"/>
      <c r="D113" s="27">
        <v>83800</v>
      </c>
      <c r="E113" s="32">
        <v>1508100</v>
      </c>
      <c r="F113" s="34">
        <v>6575000</v>
      </c>
      <c r="G113" s="32">
        <v>3220049</v>
      </c>
      <c r="H113" s="27">
        <v>167799</v>
      </c>
      <c r="I113" s="32">
        <v>5041400</v>
      </c>
      <c r="J113" s="34">
        <v>3194899</v>
      </c>
      <c r="K113" s="32">
        <v>36051</v>
      </c>
      <c r="L113" s="34">
        <v>3072851</v>
      </c>
      <c r="M113" s="47"/>
      <c r="N113" s="41">
        <v>252750</v>
      </c>
    </row>
    <row r="114" spans="1:14" ht="25.5">
      <c r="A114" s="1" t="s">
        <v>225</v>
      </c>
      <c r="B114" s="2" t="s">
        <v>43</v>
      </c>
      <c r="C114" s="19"/>
      <c r="D114" s="27"/>
      <c r="E114" s="32"/>
      <c r="F114" s="34"/>
      <c r="G114" s="32"/>
      <c r="H114" s="27"/>
      <c r="I114" s="32"/>
      <c r="J114" s="34"/>
      <c r="K114" s="32"/>
      <c r="L114" s="34"/>
      <c r="M114" s="47">
        <v>6000000</v>
      </c>
      <c r="N114" s="41"/>
    </row>
    <row r="115" spans="1:14" ht="12.75">
      <c r="A115" s="1" t="s">
        <v>226</v>
      </c>
      <c r="B115" s="2" t="s">
        <v>222</v>
      </c>
      <c r="C115" s="19"/>
      <c r="D115" s="27"/>
      <c r="E115" s="32"/>
      <c r="F115" s="34"/>
      <c r="G115" s="32"/>
      <c r="H115" s="27"/>
      <c r="I115" s="32"/>
      <c r="J115" s="34"/>
      <c r="K115" s="32"/>
      <c r="L115" s="34"/>
      <c r="M115" s="47"/>
      <c r="N115" s="41"/>
    </row>
    <row r="116" spans="1:14" ht="12.75">
      <c r="A116" s="1" t="s">
        <v>227</v>
      </c>
      <c r="B116" s="2" t="s">
        <v>224</v>
      </c>
      <c r="C116" s="19"/>
      <c r="D116" s="27"/>
      <c r="E116" s="32"/>
      <c r="F116" s="34"/>
      <c r="G116" s="32"/>
      <c r="H116" s="27"/>
      <c r="I116" s="32"/>
      <c r="J116" s="34"/>
      <c r="K116" s="32"/>
      <c r="L116" s="34"/>
      <c r="M116" s="47"/>
      <c r="N116" s="41"/>
    </row>
    <row r="117" spans="1:14" ht="12.75">
      <c r="A117" s="1" t="s">
        <v>228</v>
      </c>
      <c r="B117" s="2" t="s">
        <v>229</v>
      </c>
      <c r="C117" s="19"/>
      <c r="D117" s="27"/>
      <c r="E117" s="32"/>
      <c r="F117" s="34"/>
      <c r="G117" s="32"/>
      <c r="H117" s="27"/>
      <c r="I117" s="32"/>
      <c r="J117" s="34"/>
      <c r="K117" s="32"/>
      <c r="L117" s="34"/>
      <c r="M117" s="47"/>
      <c r="N117" s="41"/>
    </row>
    <row r="118" spans="1:14" ht="12.75">
      <c r="A118" s="1" t="s">
        <v>230</v>
      </c>
      <c r="B118" s="2" t="s">
        <v>231</v>
      </c>
      <c r="C118" s="19"/>
      <c r="D118" s="27"/>
      <c r="E118" s="32"/>
      <c r="F118" s="34"/>
      <c r="G118" s="32"/>
      <c r="H118" s="27"/>
      <c r="I118" s="32"/>
      <c r="J118" s="34"/>
      <c r="K118" s="32">
        <v>150000</v>
      </c>
      <c r="L118" s="34"/>
      <c r="M118" s="47"/>
      <c r="N118" s="41"/>
    </row>
    <row r="119" spans="1:14" s="8" customFormat="1" ht="12.75">
      <c r="A119" s="4" t="s">
        <v>232</v>
      </c>
      <c r="B119" s="5" t="s">
        <v>233</v>
      </c>
      <c r="C119" s="7">
        <f>SUM(C120:C135)</f>
        <v>3689317</v>
      </c>
      <c r="D119" s="7">
        <f aca="true" t="shared" si="8" ref="D119:N119">SUM(D120:D135)</f>
        <v>847559</v>
      </c>
      <c r="E119" s="7">
        <f t="shared" si="8"/>
        <v>11246074</v>
      </c>
      <c r="F119" s="7">
        <f t="shared" si="8"/>
        <v>4879956</v>
      </c>
      <c r="G119" s="7">
        <f>SUM(G120:G135)</f>
        <v>2445640</v>
      </c>
      <c r="H119" s="7">
        <f t="shared" si="8"/>
        <v>4508394</v>
      </c>
      <c r="I119" s="7">
        <f t="shared" si="8"/>
        <v>943621</v>
      </c>
      <c r="J119" s="7">
        <f t="shared" si="8"/>
        <v>2939442</v>
      </c>
      <c r="K119" s="7">
        <f t="shared" si="8"/>
        <v>1895119</v>
      </c>
      <c r="L119" s="7">
        <f t="shared" si="8"/>
        <v>3318296</v>
      </c>
      <c r="M119" s="7">
        <f>SUM(M120:M135)</f>
        <v>1445832</v>
      </c>
      <c r="N119" s="7">
        <f t="shared" si="8"/>
        <v>2098148</v>
      </c>
    </row>
    <row r="120" spans="1:14" ht="12.75">
      <c r="A120" s="1" t="s">
        <v>234</v>
      </c>
      <c r="B120" s="2" t="s">
        <v>44</v>
      </c>
      <c r="C120" s="19">
        <v>908104</v>
      </c>
      <c r="D120" s="27">
        <v>95200</v>
      </c>
      <c r="E120" s="32">
        <v>629884</v>
      </c>
      <c r="F120" s="34">
        <v>50800</v>
      </c>
      <c r="G120" s="32">
        <v>985938</v>
      </c>
      <c r="H120" s="27">
        <v>509755</v>
      </c>
      <c r="I120" s="32">
        <v>-14833</v>
      </c>
      <c r="J120" s="34"/>
      <c r="K120" s="32">
        <v>785249</v>
      </c>
      <c r="L120" s="34">
        <v>186439</v>
      </c>
      <c r="M120" s="47">
        <v>944333</v>
      </c>
      <c r="N120" s="41">
        <v>931958</v>
      </c>
    </row>
    <row r="121" spans="1:14" ht="12.75">
      <c r="A121" s="1" t="s">
        <v>235</v>
      </c>
      <c r="B121" s="2" t="s">
        <v>45</v>
      </c>
      <c r="C121" s="19"/>
      <c r="D121" s="27"/>
      <c r="E121" s="32">
        <v>120920</v>
      </c>
      <c r="F121" s="34">
        <v>62050</v>
      </c>
      <c r="G121" s="32">
        <v>61050</v>
      </c>
      <c r="H121" s="27">
        <v>60650</v>
      </c>
      <c r="I121" s="32">
        <v>61050</v>
      </c>
      <c r="J121" s="34">
        <v>61060</v>
      </c>
      <c r="K121" s="32">
        <v>60370</v>
      </c>
      <c r="L121" s="34">
        <v>61890</v>
      </c>
      <c r="M121" s="47">
        <v>61960</v>
      </c>
      <c r="N121" s="41">
        <v>62140</v>
      </c>
    </row>
    <row r="122" spans="1:14" ht="12.75">
      <c r="A122" s="1" t="s">
        <v>236</v>
      </c>
      <c r="B122" s="2" t="s">
        <v>237</v>
      </c>
      <c r="C122" s="19"/>
      <c r="D122" s="27"/>
      <c r="E122" s="32">
        <v>28917</v>
      </c>
      <c r="F122" s="34"/>
      <c r="G122" s="32"/>
      <c r="H122" s="27"/>
      <c r="I122" s="32"/>
      <c r="J122" s="34"/>
      <c r="K122" s="32"/>
      <c r="L122" s="34"/>
      <c r="M122" s="47"/>
      <c r="N122" s="41"/>
    </row>
    <row r="123" spans="1:14" ht="12.75">
      <c r="A123" s="1" t="s">
        <v>238</v>
      </c>
      <c r="B123" s="2" t="s">
        <v>239</v>
      </c>
      <c r="C123" s="19">
        <v>9365</v>
      </c>
      <c r="D123" s="27"/>
      <c r="E123" s="32"/>
      <c r="F123" s="34"/>
      <c r="G123" s="32"/>
      <c r="H123" s="27"/>
      <c r="I123" s="32"/>
      <c r="J123" s="34"/>
      <c r="K123" s="32"/>
      <c r="L123" s="34"/>
      <c r="M123" s="47"/>
      <c r="N123" s="41"/>
    </row>
    <row r="124" spans="1:14" ht="12.75">
      <c r="A124" s="1" t="s">
        <v>240</v>
      </c>
      <c r="B124" s="2" t="s">
        <v>241</v>
      </c>
      <c r="C124" s="19"/>
      <c r="D124" s="27"/>
      <c r="E124" s="32"/>
      <c r="F124" s="34"/>
      <c r="G124" s="32"/>
      <c r="H124" s="27"/>
      <c r="I124" s="32"/>
      <c r="J124" s="34"/>
      <c r="K124" s="32"/>
      <c r="L124" s="34"/>
      <c r="M124" s="47"/>
      <c r="N124" s="41"/>
    </row>
    <row r="125" spans="1:14" ht="12.75">
      <c r="A125" s="1" t="s">
        <v>242</v>
      </c>
      <c r="B125" s="2" t="s">
        <v>243</v>
      </c>
      <c r="C125" s="19"/>
      <c r="D125" s="27"/>
      <c r="E125" s="32">
        <v>76690</v>
      </c>
      <c r="F125" s="34"/>
      <c r="G125" s="32"/>
      <c r="H125" s="27">
        <v>54145</v>
      </c>
      <c r="I125" s="32"/>
      <c r="J125" s="34"/>
      <c r="K125" s="32"/>
      <c r="L125" s="34"/>
      <c r="M125" s="47"/>
      <c r="N125" s="41"/>
    </row>
    <row r="126" spans="1:14" ht="12.75">
      <c r="A126" s="1" t="s">
        <v>244</v>
      </c>
      <c r="B126" s="2" t="s">
        <v>46</v>
      </c>
      <c r="C126" s="19">
        <v>381649</v>
      </c>
      <c r="D126" s="27"/>
      <c r="E126" s="32">
        <v>104152</v>
      </c>
      <c r="F126" s="34"/>
      <c r="G126" s="32">
        <v>284624</v>
      </c>
      <c r="H126" s="27">
        <v>566868</v>
      </c>
      <c r="I126" s="32"/>
      <c r="J126" s="34"/>
      <c r="K126" s="32">
        <v>265267</v>
      </c>
      <c r="L126" s="34"/>
      <c r="M126" s="47"/>
      <c r="N126" s="41">
        <v>252412</v>
      </c>
    </row>
    <row r="127" spans="1:14" ht="12.75">
      <c r="A127" s="1" t="s">
        <v>245</v>
      </c>
      <c r="B127" s="2" t="s">
        <v>246</v>
      </c>
      <c r="C127" s="19"/>
      <c r="D127" s="27"/>
      <c r="E127" s="32"/>
      <c r="F127" s="34"/>
      <c r="G127" s="32"/>
      <c r="H127" s="27"/>
      <c r="I127" s="32"/>
      <c r="J127" s="34"/>
      <c r="K127" s="32"/>
      <c r="L127" s="34"/>
      <c r="M127" s="47"/>
      <c r="N127" s="41"/>
    </row>
    <row r="128" spans="1:14" ht="12.75">
      <c r="A128" s="1" t="s">
        <v>247</v>
      </c>
      <c r="B128" s="2" t="s">
        <v>47</v>
      </c>
      <c r="C128" s="19"/>
      <c r="D128" s="27"/>
      <c r="E128" s="32">
        <v>231661</v>
      </c>
      <c r="F128" s="34">
        <v>114771</v>
      </c>
      <c r="G128" s="32">
        <v>312527</v>
      </c>
      <c r="H128" s="27"/>
      <c r="I128" s="32">
        <v>446019</v>
      </c>
      <c r="J128" s="34">
        <v>81123</v>
      </c>
      <c r="K128" s="32">
        <v>97701</v>
      </c>
      <c r="L128" s="34">
        <v>9134</v>
      </c>
      <c r="M128" s="47"/>
      <c r="N128" s="41"/>
    </row>
    <row r="129" spans="1:14" ht="25.5">
      <c r="A129" s="1" t="s">
        <v>248</v>
      </c>
      <c r="B129" s="2" t="s">
        <v>48</v>
      </c>
      <c r="C129" s="19">
        <v>24000</v>
      </c>
      <c r="D129" s="27"/>
      <c r="E129" s="32"/>
      <c r="F129" s="34"/>
      <c r="G129" s="32">
        <v>71500</v>
      </c>
      <c r="H129" s="27">
        <v>92731</v>
      </c>
      <c r="I129" s="32"/>
      <c r="J129" s="34"/>
      <c r="K129" s="32"/>
      <c r="L129" s="34"/>
      <c r="M129" s="47"/>
      <c r="N129" s="41"/>
    </row>
    <row r="130" spans="1:14" ht="25.5">
      <c r="A130" s="1" t="s">
        <v>249</v>
      </c>
      <c r="B130" s="2" t="s">
        <v>250</v>
      </c>
      <c r="C130" s="19">
        <v>300432</v>
      </c>
      <c r="D130" s="27">
        <v>23900</v>
      </c>
      <c r="E130" s="32">
        <v>15851</v>
      </c>
      <c r="F130" s="34"/>
      <c r="G130" s="32">
        <v>472651</v>
      </c>
      <c r="H130" s="27">
        <v>59350</v>
      </c>
      <c r="I130" s="32"/>
      <c r="J130" s="34"/>
      <c r="K130" s="32"/>
      <c r="L130" s="34"/>
      <c r="M130" s="47"/>
      <c r="N130" s="41">
        <v>25000</v>
      </c>
    </row>
    <row r="131" spans="1:14" ht="12.75">
      <c r="A131" s="1" t="s">
        <v>251</v>
      </c>
      <c r="B131" s="2" t="s">
        <v>49</v>
      </c>
      <c r="C131" s="19">
        <v>2065767</v>
      </c>
      <c r="D131" s="27">
        <v>728459</v>
      </c>
      <c r="E131" s="32">
        <v>10037999</v>
      </c>
      <c r="F131" s="34">
        <v>4652335</v>
      </c>
      <c r="G131" s="32">
        <v>257350</v>
      </c>
      <c r="H131" s="27">
        <v>3164895</v>
      </c>
      <c r="I131" s="32">
        <v>451385</v>
      </c>
      <c r="J131" s="34">
        <v>2797259</v>
      </c>
      <c r="K131" s="32">
        <v>686532</v>
      </c>
      <c r="L131" s="34">
        <v>3060833</v>
      </c>
      <c r="M131" s="47">
        <v>439539</v>
      </c>
      <c r="N131" s="41">
        <v>826638</v>
      </c>
    </row>
    <row r="132" spans="1:14" ht="12.75">
      <c r="A132" s="1" t="s">
        <v>252</v>
      </c>
      <c r="B132" s="2" t="s">
        <v>253</v>
      </c>
      <c r="C132" s="19"/>
      <c r="D132" s="27"/>
      <c r="E132" s="32"/>
      <c r="F132" s="34"/>
      <c r="G132" s="32"/>
      <c r="H132" s="27"/>
      <c r="I132" s="32"/>
      <c r="J132" s="34"/>
      <c r="K132" s="32"/>
      <c r="L132" s="34"/>
      <c r="M132" s="47"/>
      <c r="N132" s="41"/>
    </row>
    <row r="133" spans="1:14" ht="12.75">
      <c r="A133" s="1" t="s">
        <v>254</v>
      </c>
      <c r="B133" s="2" t="s">
        <v>255</v>
      </c>
      <c r="C133" s="19"/>
      <c r="D133" s="27"/>
      <c r="E133" s="32"/>
      <c r="F133" s="34"/>
      <c r="G133" s="32"/>
      <c r="H133" s="27"/>
      <c r="I133" s="32"/>
      <c r="J133" s="34"/>
      <c r="K133" s="32"/>
      <c r="L133" s="34"/>
      <c r="M133" s="47"/>
      <c r="N133" s="41"/>
    </row>
    <row r="134" spans="1:14" ht="12.75">
      <c r="A134" s="1" t="s">
        <v>256</v>
      </c>
      <c r="B134" s="2" t="s">
        <v>257</v>
      </c>
      <c r="C134" s="19"/>
      <c r="D134" s="27"/>
      <c r="E134" s="32"/>
      <c r="F134" s="34"/>
      <c r="G134" s="32"/>
      <c r="H134" s="27"/>
      <c r="I134" s="32"/>
      <c r="J134" s="34"/>
      <c r="K134" s="32"/>
      <c r="L134" s="34"/>
      <c r="M134" s="47"/>
      <c r="N134" s="41"/>
    </row>
    <row r="135" spans="1:14" ht="12.75">
      <c r="A135" s="1" t="s">
        <v>258</v>
      </c>
      <c r="B135" s="2" t="s">
        <v>1</v>
      </c>
      <c r="C135" s="19"/>
      <c r="D135" s="27"/>
      <c r="E135" s="32"/>
      <c r="F135" s="34"/>
      <c r="G135" s="32"/>
      <c r="H135" s="27"/>
      <c r="I135" s="32"/>
      <c r="J135" s="34"/>
      <c r="K135" s="32"/>
      <c r="L135" s="34"/>
      <c r="M135" s="47"/>
      <c r="N135" s="41"/>
    </row>
    <row r="136" spans="1:14" s="8" customFormat="1" ht="12.75">
      <c r="A136" s="4" t="s">
        <v>259</v>
      </c>
      <c r="B136" s="5" t="s">
        <v>260</v>
      </c>
      <c r="C136" s="7">
        <f>SUM(C137:C145)</f>
        <v>9893469</v>
      </c>
      <c r="D136" s="7">
        <f aca="true" t="shared" si="9" ref="D136:N136">SUM(D137:D145)</f>
        <v>11514960</v>
      </c>
      <c r="E136" s="7">
        <f t="shared" si="9"/>
        <v>12818571</v>
      </c>
      <c r="F136" s="7">
        <f t="shared" si="9"/>
        <v>12001802</v>
      </c>
      <c r="G136" s="7">
        <f>SUM(G137:G145)</f>
        <v>11577555</v>
      </c>
      <c r="H136" s="7">
        <f t="shared" si="9"/>
        <v>11584078</v>
      </c>
      <c r="I136" s="7">
        <f t="shared" si="9"/>
        <v>11519808</v>
      </c>
      <c r="J136" s="7">
        <f t="shared" si="9"/>
        <v>11233791</v>
      </c>
      <c r="K136" s="7">
        <f t="shared" si="9"/>
        <v>10851262</v>
      </c>
      <c r="L136" s="7">
        <f t="shared" si="9"/>
        <v>10068145</v>
      </c>
      <c r="M136" s="7">
        <f>SUM(M137:M145)</f>
        <v>10614880</v>
      </c>
      <c r="N136" s="7">
        <f t="shared" si="9"/>
        <v>12595284</v>
      </c>
    </row>
    <row r="137" spans="1:14" ht="12.75">
      <c r="A137" s="1" t="s">
        <v>261</v>
      </c>
      <c r="B137" s="2" t="s">
        <v>50</v>
      </c>
      <c r="C137" s="19">
        <v>6874074</v>
      </c>
      <c r="D137" s="27">
        <v>7113808</v>
      </c>
      <c r="E137" s="32">
        <v>7052360</v>
      </c>
      <c r="F137" s="34">
        <v>6228103</v>
      </c>
      <c r="G137" s="32">
        <v>6755271</v>
      </c>
      <c r="H137" s="27">
        <v>7511069</v>
      </c>
      <c r="I137" s="32">
        <v>7605039</v>
      </c>
      <c r="J137" s="34">
        <v>6760924</v>
      </c>
      <c r="K137" s="32">
        <v>7402235</v>
      </c>
      <c r="L137" s="34">
        <v>6624050</v>
      </c>
      <c r="M137" s="47">
        <v>6628573</v>
      </c>
      <c r="N137" s="41">
        <v>6180761</v>
      </c>
    </row>
    <row r="138" spans="1:14" ht="12.75">
      <c r="A138" s="1" t="s">
        <v>262</v>
      </c>
      <c r="B138" s="2" t="s">
        <v>51</v>
      </c>
      <c r="C138" s="19">
        <v>537597</v>
      </c>
      <c r="D138" s="27">
        <v>2158400</v>
      </c>
      <c r="E138" s="32">
        <v>2851533</v>
      </c>
      <c r="F138" s="34">
        <v>3293168</v>
      </c>
      <c r="G138" s="32">
        <v>2257442</v>
      </c>
      <c r="H138" s="27">
        <v>1494990</v>
      </c>
      <c r="I138" s="32">
        <v>1326757</v>
      </c>
      <c r="J138" s="34">
        <v>1761169</v>
      </c>
      <c r="K138" s="32">
        <v>640633</v>
      </c>
      <c r="L138" s="34">
        <v>1093965</v>
      </c>
      <c r="M138" s="47">
        <v>1377323</v>
      </c>
      <c r="N138" s="41">
        <v>3375645</v>
      </c>
    </row>
    <row r="139" spans="1:14" ht="12.75">
      <c r="A139" s="1" t="s">
        <v>263</v>
      </c>
      <c r="B139" s="2" t="s">
        <v>264</v>
      </c>
      <c r="C139" s="19"/>
      <c r="D139" s="27"/>
      <c r="E139" s="32"/>
      <c r="F139" s="34"/>
      <c r="G139" s="32"/>
      <c r="H139" s="27">
        <v>211632</v>
      </c>
      <c r="I139" s="32">
        <v>328216</v>
      </c>
      <c r="J139" s="34"/>
      <c r="K139" s="32">
        <v>462032</v>
      </c>
      <c r="L139" s="34"/>
      <c r="M139" s="47">
        <v>196349</v>
      </c>
      <c r="N139" s="41"/>
    </row>
    <row r="140" spans="1:14" ht="12.75">
      <c r="A140" s="1" t="s">
        <v>265</v>
      </c>
      <c r="B140" s="2" t="s">
        <v>52</v>
      </c>
      <c r="C140" s="19">
        <v>225994</v>
      </c>
      <c r="D140" s="27">
        <v>457413</v>
      </c>
      <c r="E140" s="32">
        <v>233205</v>
      </c>
      <c r="F140" s="34">
        <v>231394</v>
      </c>
      <c r="G140" s="32">
        <v>303621</v>
      </c>
      <c r="H140" s="27">
        <v>190641</v>
      </c>
      <c r="I140" s="32">
        <v>28046</v>
      </c>
      <c r="J140" s="34">
        <v>501589</v>
      </c>
      <c r="K140" s="32">
        <v>148974</v>
      </c>
      <c r="L140" s="34">
        <v>136009</v>
      </c>
      <c r="M140" s="47">
        <v>257742</v>
      </c>
      <c r="N140" s="41">
        <v>876634</v>
      </c>
    </row>
    <row r="141" spans="1:14" ht="12.75">
      <c r="A141" s="1" t="s">
        <v>266</v>
      </c>
      <c r="B141" s="2" t="s">
        <v>53</v>
      </c>
      <c r="C141" s="19">
        <v>1322339</v>
      </c>
      <c r="D141" s="27">
        <v>1370088</v>
      </c>
      <c r="E141" s="32">
        <v>1267669</v>
      </c>
      <c r="F141" s="34"/>
      <c r="G141" s="32">
        <v>1371503</v>
      </c>
      <c r="H141" s="27">
        <v>1346240</v>
      </c>
      <c r="I141" s="32">
        <v>1335305</v>
      </c>
      <c r="J141" s="34">
        <v>1810294</v>
      </c>
      <c r="K141" s="32">
        <v>1307101</v>
      </c>
      <c r="L141" s="34">
        <v>1333845</v>
      </c>
      <c r="M141" s="47">
        <v>1273773</v>
      </c>
      <c r="N141" s="41">
        <v>1378855</v>
      </c>
    </row>
    <row r="142" spans="1:14" ht="12.75">
      <c r="A142" s="1" t="s">
        <v>267</v>
      </c>
      <c r="B142" s="2" t="s">
        <v>54</v>
      </c>
      <c r="C142" s="19">
        <v>556060</v>
      </c>
      <c r="D142" s="27">
        <v>35994</v>
      </c>
      <c r="E142" s="32">
        <v>1003011</v>
      </c>
      <c r="F142" s="34">
        <v>1803830</v>
      </c>
      <c r="G142" s="32">
        <v>477180</v>
      </c>
      <c r="H142" s="27">
        <v>490374</v>
      </c>
      <c r="I142" s="32">
        <v>513978</v>
      </c>
      <c r="J142" s="34"/>
      <c r="K142" s="32">
        <v>508294</v>
      </c>
      <c r="L142" s="34">
        <v>528623</v>
      </c>
      <c r="M142" s="47">
        <v>497240</v>
      </c>
      <c r="N142" s="41">
        <v>529253</v>
      </c>
    </row>
    <row r="143" spans="1:14" ht="12.75">
      <c r="A143" s="1" t="s">
        <v>268</v>
      </c>
      <c r="B143" s="2" t="s">
        <v>55</v>
      </c>
      <c r="C143" s="19">
        <v>377405</v>
      </c>
      <c r="D143" s="27">
        <v>379257</v>
      </c>
      <c r="E143" s="32">
        <v>410793</v>
      </c>
      <c r="F143" s="34">
        <v>338219</v>
      </c>
      <c r="G143" s="32">
        <v>412538</v>
      </c>
      <c r="H143" s="27">
        <v>339132</v>
      </c>
      <c r="I143" s="32">
        <v>382467</v>
      </c>
      <c r="J143" s="34">
        <v>399815</v>
      </c>
      <c r="K143" s="32">
        <v>381993</v>
      </c>
      <c r="L143" s="34">
        <v>351653</v>
      </c>
      <c r="M143" s="47">
        <v>383880</v>
      </c>
      <c r="N143" s="41">
        <v>254136</v>
      </c>
    </row>
    <row r="144" spans="1:14" ht="12.75">
      <c r="A144" s="1" t="s">
        <v>269</v>
      </c>
      <c r="B144" s="2" t="s">
        <v>270</v>
      </c>
      <c r="C144" s="19"/>
      <c r="D144" s="27"/>
      <c r="E144" s="32"/>
      <c r="F144" s="34">
        <v>107088</v>
      </c>
      <c r="G144" s="32"/>
      <c r="H144" s="27"/>
      <c r="I144" s="32"/>
      <c r="J144" s="34"/>
      <c r="K144" s="32"/>
      <c r="L144" s="34"/>
      <c r="M144" s="47"/>
      <c r="N144" s="41"/>
    </row>
    <row r="145" spans="1:14" ht="12.75">
      <c r="A145" s="1" t="s">
        <v>271</v>
      </c>
      <c r="B145" s="2" t="s">
        <v>1</v>
      </c>
      <c r="C145" s="19"/>
      <c r="D145" s="27"/>
      <c r="E145" s="32"/>
      <c r="F145" s="34"/>
      <c r="G145" s="32"/>
      <c r="H145" s="27"/>
      <c r="I145" s="32"/>
      <c r="J145" s="34"/>
      <c r="K145" s="32"/>
      <c r="L145" s="34"/>
      <c r="M145" s="47"/>
      <c r="N145" s="41"/>
    </row>
    <row r="146" spans="1:14" s="8" customFormat="1" ht="12.75">
      <c r="A146" s="4" t="s">
        <v>272</v>
      </c>
      <c r="B146" s="5" t="s">
        <v>273</v>
      </c>
      <c r="C146" s="7">
        <f>SUM(C147:C154)</f>
        <v>110000</v>
      </c>
      <c r="D146" s="7">
        <f aca="true" t="shared" si="10" ref="D146:N146">SUM(D147:D154)</f>
        <v>209808</v>
      </c>
      <c r="E146" s="7">
        <f t="shared" si="10"/>
        <v>206500</v>
      </c>
      <c r="F146" s="7">
        <f t="shared" si="10"/>
        <v>284230</v>
      </c>
      <c r="G146" s="7">
        <f>SUM(G147:G154)</f>
        <v>2410463</v>
      </c>
      <c r="H146" s="7">
        <f t="shared" si="10"/>
        <v>2929627</v>
      </c>
      <c r="I146" s="7">
        <f t="shared" si="10"/>
        <v>1277535</v>
      </c>
      <c r="J146" s="7">
        <f t="shared" si="10"/>
        <v>1955243</v>
      </c>
      <c r="K146" s="7">
        <f t="shared" si="10"/>
        <v>319649</v>
      </c>
      <c r="L146" s="7">
        <f t="shared" si="10"/>
        <v>424149</v>
      </c>
      <c r="M146" s="7">
        <f t="shared" si="10"/>
        <v>1223158</v>
      </c>
      <c r="N146" s="7">
        <f t="shared" si="10"/>
        <v>1899382</v>
      </c>
    </row>
    <row r="147" spans="1:14" ht="12.75">
      <c r="A147" s="1" t="s">
        <v>274</v>
      </c>
      <c r="B147" s="2" t="s">
        <v>275</v>
      </c>
      <c r="C147" s="19"/>
      <c r="D147" s="27"/>
      <c r="E147" s="32"/>
      <c r="F147" s="34"/>
      <c r="G147" s="32">
        <v>118000</v>
      </c>
      <c r="H147" s="27"/>
      <c r="I147" s="32"/>
      <c r="J147" s="34">
        <v>61850</v>
      </c>
      <c r="K147" s="32"/>
      <c r="L147" s="34"/>
      <c r="M147" s="47">
        <v>116323</v>
      </c>
      <c r="N147" s="41"/>
    </row>
    <row r="148" spans="1:14" ht="12.75">
      <c r="A148" s="1" t="s">
        <v>276</v>
      </c>
      <c r="B148" s="2" t="s">
        <v>277</v>
      </c>
      <c r="C148" s="19"/>
      <c r="D148" s="27">
        <v>50150</v>
      </c>
      <c r="E148" s="32">
        <v>99400</v>
      </c>
      <c r="F148" s="34">
        <v>144235</v>
      </c>
      <c r="G148" s="32">
        <v>350400</v>
      </c>
      <c r="H148" s="27">
        <v>2518751</v>
      </c>
      <c r="I148" s="32">
        <v>805700</v>
      </c>
      <c r="J148" s="34">
        <v>1011501</v>
      </c>
      <c r="K148" s="32">
        <v>319649</v>
      </c>
      <c r="L148" s="34">
        <v>424149</v>
      </c>
      <c r="M148" s="47">
        <v>294850</v>
      </c>
      <c r="N148" s="41">
        <v>1384204</v>
      </c>
    </row>
    <row r="149" spans="1:14" ht="12.75">
      <c r="A149" s="1" t="s">
        <v>278</v>
      </c>
      <c r="B149" s="2" t="s">
        <v>279</v>
      </c>
      <c r="C149" s="19"/>
      <c r="D149" s="27"/>
      <c r="E149" s="32"/>
      <c r="F149" s="34"/>
      <c r="G149" s="32"/>
      <c r="H149" s="27"/>
      <c r="I149" s="32"/>
      <c r="J149" s="34"/>
      <c r="K149" s="32"/>
      <c r="L149" s="34"/>
      <c r="M149" s="47"/>
      <c r="N149" s="41"/>
    </row>
    <row r="150" spans="1:14" ht="25.5">
      <c r="A150" s="1" t="s">
        <v>280</v>
      </c>
      <c r="B150" s="2" t="s">
        <v>281</v>
      </c>
      <c r="C150" s="19"/>
      <c r="D150" s="27"/>
      <c r="E150" s="32"/>
      <c r="F150" s="34"/>
      <c r="G150" s="32"/>
      <c r="H150" s="27"/>
      <c r="I150" s="32"/>
      <c r="J150" s="34"/>
      <c r="K150" s="32"/>
      <c r="L150" s="34"/>
      <c r="M150" s="47"/>
      <c r="N150" s="41"/>
    </row>
    <row r="151" spans="1:14" ht="12.75">
      <c r="A151" s="1" t="s">
        <v>282</v>
      </c>
      <c r="B151" s="2" t="s">
        <v>283</v>
      </c>
      <c r="C151" s="19"/>
      <c r="D151" s="27">
        <v>49658</v>
      </c>
      <c r="E151" s="32"/>
      <c r="F151" s="34"/>
      <c r="G151" s="32"/>
      <c r="H151" s="27"/>
      <c r="I151" s="32"/>
      <c r="J151" s="34"/>
      <c r="K151" s="32"/>
      <c r="L151" s="34"/>
      <c r="M151" s="47">
        <v>687035</v>
      </c>
      <c r="N151" s="41"/>
    </row>
    <row r="152" spans="1:14" ht="25.5">
      <c r="A152" s="1" t="s">
        <v>284</v>
      </c>
      <c r="B152" s="2" t="s">
        <v>285</v>
      </c>
      <c r="C152" s="19"/>
      <c r="D152" s="27"/>
      <c r="E152" s="32"/>
      <c r="F152" s="34"/>
      <c r="G152" s="32">
        <v>1834963</v>
      </c>
      <c r="H152" s="27">
        <v>388654</v>
      </c>
      <c r="I152" s="32">
        <v>471835</v>
      </c>
      <c r="J152" s="34">
        <v>881892</v>
      </c>
      <c r="K152" s="32"/>
      <c r="L152" s="34"/>
      <c r="M152" s="47"/>
      <c r="N152" s="41">
        <v>284060</v>
      </c>
    </row>
    <row r="153" spans="1:14" ht="12.75">
      <c r="A153" s="1" t="s">
        <v>286</v>
      </c>
      <c r="B153" s="2" t="s">
        <v>287</v>
      </c>
      <c r="C153" s="19"/>
      <c r="D153" s="27"/>
      <c r="E153" s="32"/>
      <c r="F153" s="34"/>
      <c r="G153" s="32"/>
      <c r="H153" s="27"/>
      <c r="I153" s="32"/>
      <c r="J153" s="34"/>
      <c r="K153" s="32"/>
      <c r="L153" s="34"/>
      <c r="M153" s="47"/>
      <c r="N153" s="41"/>
    </row>
    <row r="154" spans="1:14" ht="12.75">
      <c r="A154" s="1" t="s">
        <v>288</v>
      </c>
      <c r="B154" s="2" t="s">
        <v>1</v>
      </c>
      <c r="C154" s="19">
        <v>110000</v>
      </c>
      <c r="D154" s="27">
        <v>110000</v>
      </c>
      <c r="E154" s="32">
        <v>107100</v>
      </c>
      <c r="F154" s="34">
        <v>139995</v>
      </c>
      <c r="G154" s="32">
        <v>107100</v>
      </c>
      <c r="H154" s="27">
        <v>22222</v>
      </c>
      <c r="I154" s="32"/>
      <c r="J154" s="34"/>
      <c r="K154" s="32"/>
      <c r="L154" s="34"/>
      <c r="M154" s="47">
        <v>124950</v>
      </c>
      <c r="N154" s="41">
        <v>231118</v>
      </c>
    </row>
    <row r="155" spans="1:14" s="8" customFormat="1" ht="12.75">
      <c r="A155" s="4" t="s">
        <v>289</v>
      </c>
      <c r="B155" s="5" t="s">
        <v>290</v>
      </c>
      <c r="C155" s="7">
        <f>SUM(C156:C158)</f>
        <v>0</v>
      </c>
      <c r="D155" s="7">
        <f aca="true" t="shared" si="11" ref="D155:N155">SUM(D156:D158)</f>
        <v>244093</v>
      </c>
      <c r="E155" s="7">
        <f t="shared" si="11"/>
        <v>167000</v>
      </c>
      <c r="F155" s="7">
        <f t="shared" si="11"/>
        <v>71400</v>
      </c>
      <c r="G155" s="7">
        <f>SUM(G156:G158)</f>
        <v>602997</v>
      </c>
      <c r="H155" s="7">
        <f t="shared" si="11"/>
        <v>330599</v>
      </c>
      <c r="I155" s="7">
        <f t="shared" si="11"/>
        <v>570000</v>
      </c>
      <c r="J155" s="7">
        <f t="shared" si="11"/>
        <v>625000</v>
      </c>
      <c r="K155" s="7">
        <f t="shared" si="11"/>
        <v>179500</v>
      </c>
      <c r="L155" s="7">
        <f t="shared" si="11"/>
        <v>709368</v>
      </c>
      <c r="M155" s="7">
        <f>SUM(M156:M158)</f>
        <v>975000</v>
      </c>
      <c r="N155" s="7">
        <f t="shared" si="11"/>
        <v>2081007</v>
      </c>
    </row>
    <row r="156" spans="1:14" ht="12.75">
      <c r="A156" s="1" t="s">
        <v>291</v>
      </c>
      <c r="B156" s="2" t="s">
        <v>292</v>
      </c>
      <c r="C156" s="19"/>
      <c r="D156" s="27">
        <v>244093</v>
      </c>
      <c r="E156" s="32"/>
      <c r="F156" s="34">
        <v>71400</v>
      </c>
      <c r="G156" s="32"/>
      <c r="H156" s="27">
        <v>240000</v>
      </c>
      <c r="I156" s="32"/>
      <c r="J156" s="34">
        <v>340000</v>
      </c>
      <c r="K156" s="32">
        <v>120000</v>
      </c>
      <c r="L156" s="34">
        <v>579896</v>
      </c>
      <c r="M156" s="47">
        <v>120000</v>
      </c>
      <c r="N156" s="41">
        <v>1386507</v>
      </c>
    </row>
    <row r="157" spans="1:14" ht="12.75">
      <c r="A157" s="1" t="s">
        <v>293</v>
      </c>
      <c r="B157" s="2" t="s">
        <v>56</v>
      </c>
      <c r="C157" s="19"/>
      <c r="D157" s="27"/>
      <c r="E157" s="32">
        <v>167000</v>
      </c>
      <c r="F157" s="34"/>
      <c r="G157" s="32">
        <v>602997</v>
      </c>
      <c r="H157" s="27">
        <v>90599</v>
      </c>
      <c r="I157" s="32">
        <v>570000</v>
      </c>
      <c r="J157" s="34">
        <v>285000</v>
      </c>
      <c r="K157" s="32">
        <v>59500</v>
      </c>
      <c r="L157" s="34">
        <v>129472</v>
      </c>
      <c r="M157" s="47">
        <v>855000</v>
      </c>
      <c r="N157" s="41">
        <v>694500</v>
      </c>
    </row>
    <row r="158" spans="1:14" ht="12.75">
      <c r="A158" s="1" t="s">
        <v>294</v>
      </c>
      <c r="B158" s="2" t="s">
        <v>1</v>
      </c>
      <c r="C158" s="19"/>
      <c r="D158" s="27"/>
      <c r="E158" s="32"/>
      <c r="F158" s="34"/>
      <c r="G158" s="32"/>
      <c r="H158" s="27"/>
      <c r="I158" s="32"/>
      <c r="J158" s="34"/>
      <c r="K158" s="32"/>
      <c r="L158" s="34"/>
      <c r="M158" s="47"/>
      <c r="N158" s="41"/>
    </row>
    <row r="159" spans="1:14" s="8" customFormat="1" ht="12.75">
      <c r="A159" s="4" t="s">
        <v>295</v>
      </c>
      <c r="B159" s="5" t="s">
        <v>296</v>
      </c>
      <c r="C159" s="7">
        <f>SUM(C160:C170)</f>
        <v>2667737</v>
      </c>
      <c r="D159" s="7">
        <f aca="true" t="shared" si="12" ref="D159:N159">SUM(D160:D170)</f>
        <v>17743808</v>
      </c>
      <c r="E159" s="7">
        <f t="shared" si="12"/>
        <v>20286878</v>
      </c>
      <c r="F159" s="7">
        <f t="shared" si="12"/>
        <v>13961728</v>
      </c>
      <c r="G159" s="7">
        <f>SUM(G160:G170)</f>
        <v>15514467</v>
      </c>
      <c r="H159" s="7">
        <f t="shared" si="12"/>
        <v>13375152</v>
      </c>
      <c r="I159" s="7">
        <f t="shared" si="12"/>
        <v>13069629</v>
      </c>
      <c r="J159" s="7">
        <f t="shared" si="12"/>
        <v>14962795</v>
      </c>
      <c r="K159" s="7">
        <f t="shared" si="12"/>
        <v>18704631</v>
      </c>
      <c r="L159" s="7">
        <f t="shared" si="12"/>
        <v>13799883</v>
      </c>
      <c r="M159" s="7">
        <f>SUM(M160:M170)</f>
        <v>13403030</v>
      </c>
      <c r="N159" s="7">
        <f t="shared" si="12"/>
        <v>19190365</v>
      </c>
    </row>
    <row r="160" spans="1:14" ht="12.75">
      <c r="A160" s="1" t="s">
        <v>297</v>
      </c>
      <c r="B160" s="2" t="s">
        <v>57</v>
      </c>
      <c r="C160" s="19"/>
      <c r="D160" s="27">
        <v>7997000</v>
      </c>
      <c r="E160" s="32">
        <v>7997000</v>
      </c>
      <c r="F160" s="34">
        <v>7997000</v>
      </c>
      <c r="G160" s="32">
        <v>7997000</v>
      </c>
      <c r="H160" s="27">
        <v>7997000</v>
      </c>
      <c r="I160" s="32">
        <v>7997000</v>
      </c>
      <c r="J160" s="34">
        <v>7997000</v>
      </c>
      <c r="K160" s="32">
        <v>7997000</v>
      </c>
      <c r="L160" s="34">
        <v>7997000</v>
      </c>
      <c r="M160" s="47">
        <v>7997000</v>
      </c>
      <c r="N160" s="41">
        <v>7997000</v>
      </c>
    </row>
    <row r="161" spans="1:14" ht="12.75">
      <c r="A161" s="1" t="s">
        <v>298</v>
      </c>
      <c r="B161" s="2" t="s">
        <v>58</v>
      </c>
      <c r="C161" s="19">
        <v>189959</v>
      </c>
      <c r="D161" s="27">
        <v>176165</v>
      </c>
      <c r="E161" s="32">
        <v>176566</v>
      </c>
      <c r="F161" s="34"/>
      <c r="G161" s="32">
        <v>177135</v>
      </c>
      <c r="H161" s="27">
        <v>328500</v>
      </c>
      <c r="I161" s="32">
        <v>123583</v>
      </c>
      <c r="J161" s="34">
        <v>355308</v>
      </c>
      <c r="K161" s="32">
        <v>37400</v>
      </c>
      <c r="L161" s="34">
        <v>177317</v>
      </c>
      <c r="M161" s="47">
        <v>177576</v>
      </c>
      <c r="N161" s="41">
        <v>264550</v>
      </c>
    </row>
    <row r="162" spans="1:14" ht="12.75">
      <c r="A162" s="1" t="s">
        <v>299</v>
      </c>
      <c r="B162" s="2" t="s">
        <v>59</v>
      </c>
      <c r="C162" s="19"/>
      <c r="D162" s="27">
        <v>3745987</v>
      </c>
      <c r="E162" s="32">
        <v>3745987</v>
      </c>
      <c r="F162" s="34">
        <v>3745987</v>
      </c>
      <c r="G162" s="32">
        <v>3745987</v>
      </c>
      <c r="H162" s="27">
        <v>3745987</v>
      </c>
      <c r="I162" s="32">
        <v>3745987</v>
      </c>
      <c r="J162" s="34">
        <v>3745987</v>
      </c>
      <c r="K162" s="32">
        <v>3745987</v>
      </c>
      <c r="L162" s="34">
        <v>3745987</v>
      </c>
      <c r="M162" s="47">
        <v>3745987</v>
      </c>
      <c r="N162" s="41">
        <v>3745987</v>
      </c>
    </row>
    <row r="163" spans="1:14" ht="12.75">
      <c r="A163" s="1" t="s">
        <v>300</v>
      </c>
      <c r="B163" s="2" t="s">
        <v>60</v>
      </c>
      <c r="C163" s="19"/>
      <c r="D163" s="27">
        <v>1100000</v>
      </c>
      <c r="E163" s="32">
        <v>1100000</v>
      </c>
      <c r="F163" s="34">
        <v>1100000</v>
      </c>
      <c r="G163" s="32">
        <v>1100000</v>
      </c>
      <c r="H163" s="27">
        <v>1100000</v>
      </c>
      <c r="I163" s="32">
        <v>1100000</v>
      </c>
      <c r="J163" s="34">
        <v>1100000</v>
      </c>
      <c r="K163" s="32">
        <v>1100000</v>
      </c>
      <c r="L163" s="34">
        <v>1100000</v>
      </c>
      <c r="M163" s="47">
        <v>1100000</v>
      </c>
      <c r="N163" s="41">
        <v>1100000</v>
      </c>
    </row>
    <row r="164" spans="1:14" ht="12.75">
      <c r="A164" s="1" t="s">
        <v>301</v>
      </c>
      <c r="B164" s="2" t="s">
        <v>302</v>
      </c>
      <c r="C164" s="19"/>
      <c r="D164" s="27"/>
      <c r="E164" s="32"/>
      <c r="F164" s="34"/>
      <c r="G164" s="32"/>
      <c r="H164" s="27"/>
      <c r="I164" s="32"/>
      <c r="J164" s="34"/>
      <c r="K164" s="32"/>
      <c r="L164" s="34"/>
      <c r="M164" s="47"/>
      <c r="N164" s="41"/>
    </row>
    <row r="165" spans="1:14" ht="12.75">
      <c r="A165" s="1" t="s">
        <v>303</v>
      </c>
      <c r="B165" s="2" t="s">
        <v>304</v>
      </c>
      <c r="C165" s="19"/>
      <c r="D165" s="27"/>
      <c r="E165" s="32"/>
      <c r="F165" s="34"/>
      <c r="G165" s="32"/>
      <c r="H165" s="27"/>
      <c r="I165" s="32"/>
      <c r="J165" s="34"/>
      <c r="K165" s="32"/>
      <c r="L165" s="34"/>
      <c r="M165" s="47"/>
      <c r="N165" s="41"/>
    </row>
    <row r="166" spans="1:14" ht="12.75">
      <c r="A166" s="1" t="s">
        <v>305</v>
      </c>
      <c r="B166" s="2" t="s">
        <v>61</v>
      </c>
      <c r="C166" s="19"/>
      <c r="D166" s="27">
        <v>495550</v>
      </c>
      <c r="E166" s="32">
        <v>1184124</v>
      </c>
      <c r="F166" s="34">
        <v>1081470</v>
      </c>
      <c r="G166" s="32">
        <v>9600</v>
      </c>
      <c r="H166" s="27">
        <v>178860</v>
      </c>
      <c r="I166" s="32">
        <v>94550</v>
      </c>
      <c r="J166" s="34">
        <v>772750</v>
      </c>
      <c r="K166" s="32">
        <v>903922</v>
      </c>
      <c r="L166" s="34">
        <v>250800</v>
      </c>
      <c r="M166" s="47">
        <v>225200</v>
      </c>
      <c r="N166" s="41">
        <v>1438550</v>
      </c>
    </row>
    <row r="167" spans="1:14" ht="12.75">
      <c r="A167" s="1" t="s">
        <v>306</v>
      </c>
      <c r="B167" s="2" t="s">
        <v>307</v>
      </c>
      <c r="C167" s="19"/>
      <c r="D167" s="27">
        <v>7856</v>
      </c>
      <c r="E167" s="32">
        <v>7881</v>
      </c>
      <c r="F167" s="34">
        <v>37271</v>
      </c>
      <c r="G167" s="32">
        <v>209507</v>
      </c>
      <c r="H167" s="27">
        <v>24805</v>
      </c>
      <c r="I167" s="32">
        <v>8509</v>
      </c>
      <c r="J167" s="34"/>
      <c r="K167" s="32">
        <v>12251</v>
      </c>
      <c r="L167" s="34">
        <v>28979</v>
      </c>
      <c r="M167" s="47">
        <v>19767</v>
      </c>
      <c r="N167" s="41">
        <v>46258</v>
      </c>
    </row>
    <row r="168" spans="1:14" ht="12.75">
      <c r="A168" s="1" t="s">
        <v>308</v>
      </c>
      <c r="B168" s="2" t="s">
        <v>309</v>
      </c>
      <c r="C168" s="19"/>
      <c r="D168" s="27"/>
      <c r="E168" s="32">
        <v>509320</v>
      </c>
      <c r="F168" s="34"/>
      <c r="G168" s="32">
        <v>273700</v>
      </c>
      <c r="H168" s="27"/>
      <c r="I168" s="32"/>
      <c r="J168" s="34">
        <v>148750</v>
      </c>
      <c r="K168" s="32"/>
      <c r="L168" s="34"/>
      <c r="M168" s="47"/>
      <c r="N168" s="41"/>
    </row>
    <row r="169" spans="1:14" ht="12.75">
      <c r="A169" s="1" t="s">
        <v>310</v>
      </c>
      <c r="B169" s="2" t="s">
        <v>311</v>
      </c>
      <c r="C169" s="19">
        <v>2477778</v>
      </c>
      <c r="D169" s="27">
        <v>3421250</v>
      </c>
      <c r="E169" s="32">
        <v>5566000</v>
      </c>
      <c r="F169" s="34"/>
      <c r="G169" s="32">
        <v>2001538</v>
      </c>
      <c r="H169" s="27"/>
      <c r="I169" s="32"/>
      <c r="J169" s="34">
        <v>843000</v>
      </c>
      <c r="K169" s="32">
        <v>4908071</v>
      </c>
      <c r="L169" s="34"/>
      <c r="M169" s="47"/>
      <c r="N169" s="41">
        <v>4095300</v>
      </c>
    </row>
    <row r="170" spans="1:14" ht="12.75">
      <c r="A170" s="1" t="s">
        <v>312</v>
      </c>
      <c r="B170" s="2" t="s">
        <v>1</v>
      </c>
      <c r="C170" s="19"/>
      <c r="D170" s="27">
        <v>800000</v>
      </c>
      <c r="E170" s="32"/>
      <c r="F170" s="34"/>
      <c r="G170" s="32"/>
      <c r="H170" s="27"/>
      <c r="I170" s="32"/>
      <c r="J170" s="34"/>
      <c r="K170" s="32"/>
      <c r="L170" s="34">
        <v>499800</v>
      </c>
      <c r="M170" s="47">
        <v>137500</v>
      </c>
      <c r="N170" s="41">
        <v>502720</v>
      </c>
    </row>
    <row r="171" spans="1:14" s="8" customFormat="1" ht="12.75">
      <c r="A171" s="4" t="s">
        <v>313</v>
      </c>
      <c r="B171" s="5" t="s">
        <v>314</v>
      </c>
      <c r="C171" s="7">
        <f>SUM(C172:C178)</f>
        <v>509378</v>
      </c>
      <c r="D171" s="7">
        <f aca="true" t="shared" si="13" ref="D171:N171">SUM(D172:D178)</f>
        <v>2788496</v>
      </c>
      <c r="E171" s="7">
        <f t="shared" si="13"/>
        <v>1492773</v>
      </c>
      <c r="F171" s="7">
        <f t="shared" si="13"/>
        <v>805387</v>
      </c>
      <c r="G171" s="7">
        <f>SUM(G172:G178)</f>
        <v>1430013</v>
      </c>
      <c r="H171" s="7">
        <f t="shared" si="13"/>
        <v>661980</v>
      </c>
      <c r="I171" s="7">
        <f t="shared" si="13"/>
        <v>679230</v>
      </c>
      <c r="J171" s="7">
        <f t="shared" si="13"/>
        <v>614994</v>
      </c>
      <c r="K171" s="7">
        <f t="shared" si="13"/>
        <v>1511093</v>
      </c>
      <c r="L171" s="7">
        <f t="shared" si="13"/>
        <v>793662</v>
      </c>
      <c r="M171" s="7">
        <f t="shared" si="13"/>
        <v>942676</v>
      </c>
      <c r="N171" s="7">
        <f t="shared" si="13"/>
        <v>2024302</v>
      </c>
    </row>
    <row r="172" spans="1:14" ht="12.75">
      <c r="A172" s="1" t="s">
        <v>315</v>
      </c>
      <c r="B172" s="2" t="s">
        <v>316</v>
      </c>
      <c r="C172" s="19"/>
      <c r="D172" s="27"/>
      <c r="E172" s="32"/>
      <c r="F172" s="34"/>
      <c r="G172" s="32"/>
      <c r="H172" s="27"/>
      <c r="I172" s="32"/>
      <c r="J172" s="34"/>
      <c r="K172" s="32"/>
      <c r="L172" s="34"/>
      <c r="M172" s="47"/>
      <c r="N172" s="41"/>
    </row>
    <row r="173" spans="1:14" ht="12.75">
      <c r="A173" s="1" t="s">
        <v>317</v>
      </c>
      <c r="B173" s="2" t="s">
        <v>318</v>
      </c>
      <c r="C173" s="19"/>
      <c r="D173" s="27"/>
      <c r="E173" s="32"/>
      <c r="F173" s="34"/>
      <c r="G173" s="32"/>
      <c r="H173" s="27"/>
      <c r="I173" s="32"/>
      <c r="J173" s="34"/>
      <c r="K173" s="32"/>
      <c r="L173" s="34"/>
      <c r="M173" s="47"/>
      <c r="N173" s="41"/>
    </row>
    <row r="174" spans="1:14" ht="12.75">
      <c r="A174" s="1" t="s">
        <v>319</v>
      </c>
      <c r="B174" s="2" t="s">
        <v>320</v>
      </c>
      <c r="C174" s="19"/>
      <c r="D174" s="27"/>
      <c r="E174" s="32"/>
      <c r="F174" s="34"/>
      <c r="G174" s="32"/>
      <c r="H174" s="27"/>
      <c r="I174" s="32"/>
      <c r="J174" s="34"/>
      <c r="K174" s="32"/>
      <c r="L174" s="34"/>
      <c r="M174" s="47"/>
      <c r="N174" s="41"/>
    </row>
    <row r="175" spans="1:14" ht="12.75">
      <c r="A175" s="1" t="s">
        <v>321</v>
      </c>
      <c r="B175" s="2" t="s">
        <v>322</v>
      </c>
      <c r="C175" s="19"/>
      <c r="D175" s="27"/>
      <c r="E175" s="32"/>
      <c r="F175" s="34"/>
      <c r="G175" s="32"/>
      <c r="H175" s="27"/>
      <c r="I175" s="32"/>
      <c r="J175" s="34"/>
      <c r="K175" s="32"/>
      <c r="L175" s="34"/>
      <c r="M175" s="47"/>
      <c r="N175" s="41"/>
    </row>
    <row r="176" spans="1:14" ht="12.75">
      <c r="A176" s="1" t="s">
        <v>323</v>
      </c>
      <c r="B176" s="2" t="s">
        <v>62</v>
      </c>
      <c r="C176" s="19">
        <v>509378</v>
      </c>
      <c r="D176" s="27">
        <v>2733553</v>
      </c>
      <c r="E176" s="32">
        <v>1437942</v>
      </c>
      <c r="F176" s="34">
        <v>750444</v>
      </c>
      <c r="G176" s="32">
        <v>1375070</v>
      </c>
      <c r="H176" s="27">
        <v>607037</v>
      </c>
      <c r="I176" s="32">
        <v>624287</v>
      </c>
      <c r="J176" s="34">
        <v>560051</v>
      </c>
      <c r="K176" s="32">
        <v>1456150</v>
      </c>
      <c r="L176" s="34">
        <v>500719</v>
      </c>
      <c r="M176" s="47">
        <v>887592</v>
      </c>
      <c r="N176" s="41">
        <v>1913946</v>
      </c>
    </row>
    <row r="177" spans="1:14" ht="12.75">
      <c r="A177" s="1" t="s">
        <v>324</v>
      </c>
      <c r="B177" s="2" t="s">
        <v>325</v>
      </c>
      <c r="C177" s="19"/>
      <c r="D177" s="27"/>
      <c r="E177" s="32"/>
      <c r="F177" s="34"/>
      <c r="G177" s="32"/>
      <c r="H177" s="27"/>
      <c r="I177" s="32"/>
      <c r="J177" s="34"/>
      <c r="K177" s="32"/>
      <c r="L177" s="34"/>
      <c r="M177" s="47"/>
      <c r="N177" s="41"/>
    </row>
    <row r="178" spans="1:14" ht="12.75">
      <c r="A178" s="1" t="s">
        <v>326</v>
      </c>
      <c r="B178" s="2" t="s">
        <v>1</v>
      </c>
      <c r="C178" s="19"/>
      <c r="D178" s="27">
        <v>54943</v>
      </c>
      <c r="E178" s="32">
        <v>54831</v>
      </c>
      <c r="F178" s="34">
        <v>54943</v>
      </c>
      <c r="G178" s="32">
        <v>54943</v>
      </c>
      <c r="H178" s="27">
        <v>54943</v>
      </c>
      <c r="I178" s="32">
        <v>54943</v>
      </c>
      <c r="J178" s="34">
        <v>54943</v>
      </c>
      <c r="K178" s="32">
        <v>54943</v>
      </c>
      <c r="L178" s="34">
        <v>292943</v>
      </c>
      <c r="M178" s="47">
        <v>55084</v>
      </c>
      <c r="N178" s="41">
        <v>110356</v>
      </c>
    </row>
    <row r="179" spans="1:14" s="8" customFormat="1" ht="12.75">
      <c r="A179" s="4" t="s">
        <v>327</v>
      </c>
      <c r="B179" s="5" t="s">
        <v>328</v>
      </c>
      <c r="C179" s="7">
        <f>SUM(C180)</f>
        <v>0</v>
      </c>
      <c r="D179" s="7">
        <f aca="true" t="shared" si="14" ref="D179:N179">SUM(D180)</f>
        <v>0</v>
      </c>
      <c r="E179" s="7">
        <f t="shared" si="14"/>
        <v>0</v>
      </c>
      <c r="F179" s="7">
        <f t="shared" si="14"/>
        <v>0</v>
      </c>
      <c r="G179" s="7">
        <f>SUM(G180)</f>
        <v>93000</v>
      </c>
      <c r="H179" s="7">
        <f t="shared" si="14"/>
        <v>0</v>
      </c>
      <c r="I179" s="7">
        <f t="shared" si="14"/>
        <v>6033598</v>
      </c>
      <c r="J179" s="7">
        <f t="shared" si="14"/>
        <v>0</v>
      </c>
      <c r="K179" s="7">
        <f t="shared" si="14"/>
        <v>0</v>
      </c>
      <c r="L179" s="7">
        <f t="shared" si="14"/>
        <v>72500</v>
      </c>
      <c r="M179" s="7">
        <f t="shared" si="14"/>
        <v>0</v>
      </c>
      <c r="N179" s="7">
        <f t="shared" si="14"/>
        <v>0</v>
      </c>
    </row>
    <row r="180" spans="1:14" ht="12.75">
      <c r="A180" s="1" t="s">
        <v>329</v>
      </c>
      <c r="B180" s="2" t="s">
        <v>330</v>
      </c>
      <c r="C180" s="19"/>
      <c r="D180" s="27"/>
      <c r="E180" s="32"/>
      <c r="F180" s="34"/>
      <c r="G180" s="32">
        <v>93000</v>
      </c>
      <c r="H180" s="27"/>
      <c r="I180" s="32">
        <v>6033598</v>
      </c>
      <c r="J180" s="34"/>
      <c r="K180" s="32"/>
      <c r="L180" s="34">
        <v>72500</v>
      </c>
      <c r="M180" s="47"/>
      <c r="N180" s="41"/>
    </row>
    <row r="181" spans="1:14" s="8" customFormat="1" ht="12.75">
      <c r="A181" s="4" t="s">
        <v>331</v>
      </c>
      <c r="B181" s="5" t="s">
        <v>332</v>
      </c>
      <c r="C181" s="7">
        <f>SUM(C182:C187)</f>
        <v>1056637</v>
      </c>
      <c r="D181" s="7">
        <f aca="true" t="shared" si="15" ref="D181:N181">SUM(D182:D187)</f>
        <v>1266821</v>
      </c>
      <c r="E181" s="7">
        <f t="shared" si="15"/>
        <v>2585608</v>
      </c>
      <c r="F181" s="7">
        <f t="shared" si="15"/>
        <v>0</v>
      </c>
      <c r="G181" s="7">
        <f>SUM(G182:G187)</f>
        <v>1540791</v>
      </c>
      <c r="H181" s="7">
        <f t="shared" si="15"/>
        <v>940987</v>
      </c>
      <c r="I181" s="7">
        <f t="shared" si="15"/>
        <v>2104897</v>
      </c>
      <c r="J181" s="7">
        <f>SUM(J182:J187)</f>
        <v>1334365</v>
      </c>
      <c r="K181" s="7">
        <f t="shared" si="15"/>
        <v>1486896</v>
      </c>
      <c r="L181" s="7">
        <f t="shared" si="15"/>
        <v>1388412</v>
      </c>
      <c r="M181" s="7">
        <f>SUM(M182:M187)</f>
        <v>1509770</v>
      </c>
      <c r="N181" s="7">
        <f t="shared" si="15"/>
        <v>6339906</v>
      </c>
    </row>
    <row r="182" spans="1:14" ht="12.75">
      <c r="A182" s="1" t="s">
        <v>333</v>
      </c>
      <c r="B182" s="2" t="s">
        <v>334</v>
      </c>
      <c r="C182" s="19"/>
      <c r="D182" s="27"/>
      <c r="E182" s="32"/>
      <c r="F182" s="34"/>
      <c r="G182" s="32"/>
      <c r="H182" s="27"/>
      <c r="I182" s="32"/>
      <c r="J182" s="34"/>
      <c r="K182" s="32"/>
      <c r="L182" s="34"/>
      <c r="M182" s="47"/>
      <c r="N182" s="41"/>
    </row>
    <row r="183" spans="1:14" ht="12.75">
      <c r="A183" s="1" t="s">
        <v>335</v>
      </c>
      <c r="B183" s="2" t="s">
        <v>63</v>
      </c>
      <c r="C183" s="19"/>
      <c r="D183" s="27"/>
      <c r="E183" s="32">
        <v>1650000</v>
      </c>
      <c r="F183" s="34"/>
      <c r="G183" s="32">
        <v>602150</v>
      </c>
      <c r="H183" s="27"/>
      <c r="I183" s="32"/>
      <c r="J183" s="34">
        <v>300000</v>
      </c>
      <c r="K183" s="32">
        <v>120000</v>
      </c>
      <c r="L183" s="34"/>
      <c r="M183" s="47">
        <v>468000</v>
      </c>
      <c r="N183" s="41">
        <v>4753500</v>
      </c>
    </row>
    <row r="184" spans="1:14" ht="12.75">
      <c r="A184" s="1" t="s">
        <v>336</v>
      </c>
      <c r="B184" s="2" t="s">
        <v>337</v>
      </c>
      <c r="C184" s="19"/>
      <c r="D184" s="27"/>
      <c r="E184" s="32"/>
      <c r="F184" s="34"/>
      <c r="G184" s="32"/>
      <c r="H184" s="27"/>
      <c r="I184" s="32"/>
      <c r="J184" s="34"/>
      <c r="K184" s="32"/>
      <c r="L184" s="34"/>
      <c r="M184" s="47"/>
      <c r="N184" s="41"/>
    </row>
    <row r="185" spans="1:14" ht="12.75">
      <c r="A185" s="1" t="s">
        <v>338</v>
      </c>
      <c r="B185" s="2" t="s">
        <v>339</v>
      </c>
      <c r="C185" s="19"/>
      <c r="D185" s="27"/>
      <c r="E185" s="32"/>
      <c r="F185" s="34"/>
      <c r="G185" s="32"/>
      <c r="H185" s="27"/>
      <c r="I185" s="32"/>
      <c r="J185" s="34"/>
      <c r="K185" s="32"/>
      <c r="L185" s="34"/>
      <c r="M185" s="47"/>
      <c r="N185" s="41"/>
    </row>
    <row r="186" spans="1:14" ht="12.75">
      <c r="A186" s="1" t="s">
        <v>340</v>
      </c>
      <c r="B186" s="2" t="s">
        <v>341</v>
      </c>
      <c r="C186" s="19">
        <v>928637</v>
      </c>
      <c r="D186" s="27">
        <v>1266821</v>
      </c>
      <c r="E186" s="32">
        <v>935608</v>
      </c>
      <c r="F186" s="34"/>
      <c r="G186" s="32">
        <v>938641</v>
      </c>
      <c r="H186" s="27">
        <v>940987</v>
      </c>
      <c r="I186" s="32">
        <v>2104897</v>
      </c>
      <c r="J186" s="34">
        <v>1034365</v>
      </c>
      <c r="K186" s="32">
        <v>1366896</v>
      </c>
      <c r="L186" s="34">
        <v>1368412</v>
      </c>
      <c r="M186" s="47">
        <v>1041770</v>
      </c>
      <c r="N186" s="41">
        <v>1036406</v>
      </c>
    </row>
    <row r="187" spans="1:14" ht="12.75">
      <c r="A187" s="1" t="s">
        <v>342</v>
      </c>
      <c r="B187" s="2" t="s">
        <v>1</v>
      </c>
      <c r="C187" s="19">
        <v>128000</v>
      </c>
      <c r="D187" s="27"/>
      <c r="E187" s="32"/>
      <c r="F187" s="34"/>
      <c r="G187" s="32"/>
      <c r="H187" s="27"/>
      <c r="I187" s="32"/>
      <c r="J187" s="34"/>
      <c r="K187" s="32"/>
      <c r="L187" s="34">
        <v>20000</v>
      </c>
      <c r="M187" s="47"/>
      <c r="N187" s="41">
        <v>550000</v>
      </c>
    </row>
    <row r="188" spans="1:14" s="8" customFormat="1" ht="12.75">
      <c r="A188" s="4" t="s">
        <v>343</v>
      </c>
      <c r="B188" s="5" t="s">
        <v>344</v>
      </c>
      <c r="C188" s="7">
        <f>SUM(C189:C193)</f>
        <v>154175</v>
      </c>
      <c r="D188" s="7">
        <f aca="true" t="shared" si="16" ref="D188:N188">SUM(D189:D193)</f>
        <v>210690</v>
      </c>
      <c r="E188" s="7">
        <f t="shared" si="16"/>
        <v>444716</v>
      </c>
      <c r="F188" s="7">
        <f t="shared" si="16"/>
        <v>210200</v>
      </c>
      <c r="G188" s="7">
        <f>SUM(G189:G193)</f>
        <v>168360</v>
      </c>
      <c r="H188" s="7">
        <f>SUM(H189:H193)</f>
        <v>111050</v>
      </c>
      <c r="I188" s="7">
        <f>SUM(I189:I193)</f>
        <v>315015</v>
      </c>
      <c r="J188" s="7">
        <f t="shared" si="16"/>
        <v>145530</v>
      </c>
      <c r="K188" s="7">
        <f t="shared" si="16"/>
        <v>116708</v>
      </c>
      <c r="L188" s="7">
        <f t="shared" si="16"/>
        <v>306812</v>
      </c>
      <c r="M188" s="7">
        <f t="shared" si="16"/>
        <v>0</v>
      </c>
      <c r="N188" s="7">
        <f t="shared" si="16"/>
        <v>334481</v>
      </c>
    </row>
    <row r="189" spans="1:14" ht="12.75">
      <c r="A189" s="1" t="s">
        <v>345</v>
      </c>
      <c r="B189" s="2" t="s">
        <v>64</v>
      </c>
      <c r="C189" s="19">
        <v>154175</v>
      </c>
      <c r="D189" s="27">
        <v>210690</v>
      </c>
      <c r="E189" s="32">
        <v>260266</v>
      </c>
      <c r="F189" s="34">
        <v>210200</v>
      </c>
      <c r="G189" s="32">
        <v>168360</v>
      </c>
      <c r="H189" s="27">
        <v>111050</v>
      </c>
      <c r="I189" s="32">
        <v>289910</v>
      </c>
      <c r="J189" s="34">
        <v>145530</v>
      </c>
      <c r="K189" s="32">
        <v>116708</v>
      </c>
      <c r="L189" s="34">
        <v>306812</v>
      </c>
      <c r="M189" s="47"/>
      <c r="N189" s="41">
        <v>334481</v>
      </c>
    </row>
    <row r="190" spans="1:14" ht="12.75">
      <c r="A190" s="1" t="s">
        <v>346</v>
      </c>
      <c r="B190" s="2" t="s">
        <v>347</v>
      </c>
      <c r="C190" s="19"/>
      <c r="D190" s="27"/>
      <c r="E190" s="32">
        <v>184450</v>
      </c>
      <c r="F190" s="34"/>
      <c r="G190" s="32"/>
      <c r="H190" s="27"/>
      <c r="I190" s="32"/>
      <c r="J190" s="34"/>
      <c r="K190" s="32"/>
      <c r="L190" s="34"/>
      <c r="M190" s="47"/>
      <c r="N190" s="41"/>
    </row>
    <row r="191" spans="1:14" ht="12.75">
      <c r="A191" s="1" t="s">
        <v>348</v>
      </c>
      <c r="B191" s="2" t="s">
        <v>349</v>
      </c>
      <c r="C191" s="19"/>
      <c r="D191" s="27"/>
      <c r="E191" s="32"/>
      <c r="F191" s="34"/>
      <c r="G191" s="32"/>
      <c r="H191" s="27"/>
      <c r="I191" s="32">
        <v>25105</v>
      </c>
      <c r="J191" s="34"/>
      <c r="K191" s="32"/>
      <c r="L191" s="34"/>
      <c r="M191" s="47"/>
      <c r="N191" s="41"/>
    </row>
    <row r="192" spans="1:14" ht="12.75">
      <c r="A192" s="1" t="s">
        <v>350</v>
      </c>
      <c r="B192" s="2" t="s">
        <v>351</v>
      </c>
      <c r="C192" s="19"/>
      <c r="D192" s="27"/>
      <c r="E192" s="32"/>
      <c r="F192" s="34"/>
      <c r="G192" s="32"/>
      <c r="H192" s="27"/>
      <c r="I192" s="32"/>
      <c r="J192" s="34"/>
      <c r="K192" s="32"/>
      <c r="L192" s="34"/>
      <c r="M192" s="47"/>
      <c r="N192" s="41"/>
    </row>
    <row r="193" spans="1:14" ht="12.75">
      <c r="A193" s="1" t="s">
        <v>352</v>
      </c>
      <c r="B193" s="2" t="s">
        <v>1</v>
      </c>
      <c r="C193" s="19"/>
      <c r="D193" s="27"/>
      <c r="E193" s="32"/>
      <c r="F193" s="34"/>
      <c r="G193" s="32"/>
      <c r="H193" s="27"/>
      <c r="I193" s="32"/>
      <c r="J193" s="34"/>
      <c r="K193" s="32"/>
      <c r="L193" s="34"/>
      <c r="M193" s="47"/>
      <c r="N193" s="41"/>
    </row>
    <row r="194" spans="1:14" s="8" customFormat="1" ht="12.75">
      <c r="A194" s="4" t="s">
        <v>353</v>
      </c>
      <c r="B194" s="5" t="s">
        <v>354</v>
      </c>
      <c r="C194" s="7">
        <f>SUM(C195:C196)</f>
        <v>0</v>
      </c>
      <c r="D194" s="7">
        <f aca="true" t="shared" si="17" ref="D194:N194">SUM(D195:D196)</f>
        <v>0</v>
      </c>
      <c r="E194" s="7">
        <f t="shared" si="17"/>
        <v>0</v>
      </c>
      <c r="F194" s="7">
        <f t="shared" si="17"/>
        <v>0</v>
      </c>
      <c r="G194" s="7">
        <f>SUM(G195:G196)</f>
        <v>0</v>
      </c>
      <c r="H194" s="7">
        <f t="shared" si="17"/>
        <v>0</v>
      </c>
      <c r="I194" s="7">
        <f t="shared" si="17"/>
        <v>0</v>
      </c>
      <c r="J194" s="7">
        <f t="shared" si="17"/>
        <v>0</v>
      </c>
      <c r="K194" s="7">
        <f t="shared" si="17"/>
        <v>0</v>
      </c>
      <c r="L194" s="7">
        <f t="shared" si="17"/>
        <v>0</v>
      </c>
      <c r="M194" s="7">
        <f t="shared" si="17"/>
        <v>0</v>
      </c>
      <c r="N194" s="7">
        <f t="shared" si="17"/>
        <v>0</v>
      </c>
    </row>
    <row r="195" spans="1:14" ht="12.75">
      <c r="A195" s="1" t="s">
        <v>355</v>
      </c>
      <c r="B195" s="2" t="s">
        <v>356</v>
      </c>
      <c r="C195" s="19"/>
      <c r="D195" s="27"/>
      <c r="E195" s="32"/>
      <c r="F195" s="34"/>
      <c r="G195" s="32"/>
      <c r="H195" s="27"/>
      <c r="I195" s="32"/>
      <c r="J195" s="34"/>
      <c r="K195" s="32"/>
      <c r="L195" s="34"/>
      <c r="M195" s="47"/>
      <c r="N195" s="41"/>
    </row>
    <row r="196" spans="1:14" ht="12.75">
      <c r="A196" s="1" t="s">
        <v>357</v>
      </c>
      <c r="B196" s="2" t="s">
        <v>358</v>
      </c>
      <c r="C196" s="19"/>
      <c r="D196" s="27"/>
      <c r="E196" s="32"/>
      <c r="F196" s="34"/>
      <c r="G196" s="32"/>
      <c r="H196" s="27"/>
      <c r="I196" s="32"/>
      <c r="J196" s="34"/>
      <c r="K196" s="32"/>
      <c r="L196" s="34"/>
      <c r="M196" s="47"/>
      <c r="N196" s="41"/>
    </row>
    <row r="197" spans="1:14" s="8" customFormat="1" ht="12.75">
      <c r="A197" s="4" t="s">
        <v>359</v>
      </c>
      <c r="B197" s="5" t="s">
        <v>360</v>
      </c>
      <c r="C197" s="7">
        <f>SUM(C198:C221)</f>
        <v>1383311</v>
      </c>
      <c r="D197" s="7">
        <f aca="true" t="shared" si="18" ref="D197:L197">SUM(D198:D221)</f>
        <v>3143216</v>
      </c>
      <c r="E197" s="7">
        <f t="shared" si="18"/>
        <v>50517048</v>
      </c>
      <c r="F197" s="7">
        <f t="shared" si="18"/>
        <v>7599195</v>
      </c>
      <c r="G197" s="7">
        <f>SUM(G198:G221)</f>
        <v>13912278</v>
      </c>
      <c r="H197" s="7">
        <f t="shared" si="18"/>
        <v>64148157</v>
      </c>
      <c r="I197" s="7">
        <f t="shared" si="18"/>
        <v>6083219</v>
      </c>
      <c r="J197" s="7">
        <f>SUM(J198:J221)</f>
        <v>29867945</v>
      </c>
      <c r="K197" s="7">
        <f t="shared" si="18"/>
        <v>23793392</v>
      </c>
      <c r="L197" s="7">
        <f t="shared" si="18"/>
        <v>5283793</v>
      </c>
      <c r="M197" s="7">
        <f>SUM(M198:M221)</f>
        <v>37272419</v>
      </c>
      <c r="N197" s="7">
        <f>SUM(N198:N221)</f>
        <v>8364322</v>
      </c>
    </row>
    <row r="198" spans="1:14" ht="12.75">
      <c r="A198" s="1" t="s">
        <v>361</v>
      </c>
      <c r="B198" s="2" t="s">
        <v>362</v>
      </c>
      <c r="C198" s="19"/>
      <c r="D198" s="27"/>
      <c r="E198" s="32"/>
      <c r="F198" s="34"/>
      <c r="G198" s="32"/>
      <c r="H198" s="27"/>
      <c r="I198" s="32"/>
      <c r="J198" s="34"/>
      <c r="K198" s="32"/>
      <c r="L198" s="34"/>
      <c r="M198" s="47"/>
      <c r="N198" s="41"/>
    </row>
    <row r="199" spans="1:14" ht="12.75">
      <c r="A199" s="1" t="s">
        <v>363</v>
      </c>
      <c r="B199" s="2" t="s">
        <v>364</v>
      </c>
      <c r="C199" s="19"/>
      <c r="D199" s="27"/>
      <c r="E199" s="32">
        <v>114950</v>
      </c>
      <c r="F199" s="34"/>
      <c r="G199" s="32">
        <v>2913321</v>
      </c>
      <c r="H199" s="27">
        <v>471240</v>
      </c>
      <c r="I199" s="32">
        <v>69615</v>
      </c>
      <c r="J199" s="34"/>
      <c r="K199" s="32"/>
      <c r="L199" s="34"/>
      <c r="M199" s="47">
        <v>2877</v>
      </c>
      <c r="N199" s="41">
        <v>266247</v>
      </c>
    </row>
    <row r="200" spans="1:14" ht="12.75">
      <c r="A200" s="1" t="s">
        <v>365</v>
      </c>
      <c r="B200" s="2" t="s">
        <v>366</v>
      </c>
      <c r="C200" s="19"/>
      <c r="D200" s="27"/>
      <c r="E200" s="32"/>
      <c r="F200" s="34"/>
      <c r="G200" s="32">
        <v>1275000</v>
      </c>
      <c r="H200" s="27">
        <v>2100000</v>
      </c>
      <c r="I200" s="32"/>
      <c r="J200" s="34">
        <v>6828779</v>
      </c>
      <c r="K200" s="32"/>
      <c r="L200" s="34"/>
      <c r="M200" s="47">
        <v>-510</v>
      </c>
      <c r="N200" s="41">
        <v>1660000</v>
      </c>
    </row>
    <row r="201" spans="1:14" ht="12.75">
      <c r="A201" s="1" t="s">
        <v>367</v>
      </c>
      <c r="B201" s="2" t="s">
        <v>368</v>
      </c>
      <c r="C201" s="19"/>
      <c r="D201" s="27"/>
      <c r="E201" s="32"/>
      <c r="F201" s="34"/>
      <c r="G201" s="32"/>
      <c r="H201" s="27"/>
      <c r="I201" s="32"/>
      <c r="J201" s="34"/>
      <c r="K201" s="32"/>
      <c r="L201" s="34"/>
      <c r="M201" s="47"/>
      <c r="N201" s="41"/>
    </row>
    <row r="202" spans="1:14" ht="12.75">
      <c r="A202" s="1" t="s">
        <v>369</v>
      </c>
      <c r="B202" s="2" t="s">
        <v>370</v>
      </c>
      <c r="C202" s="19"/>
      <c r="D202" s="27"/>
      <c r="E202" s="32"/>
      <c r="F202" s="34"/>
      <c r="G202" s="32"/>
      <c r="H202" s="27"/>
      <c r="I202" s="32"/>
      <c r="J202" s="34"/>
      <c r="K202" s="32"/>
      <c r="L202" s="34"/>
      <c r="M202" s="47"/>
      <c r="N202" s="41"/>
    </row>
    <row r="203" spans="1:14" ht="12.75">
      <c r="A203" s="1" t="s">
        <v>371</v>
      </c>
      <c r="B203" s="2" t="s">
        <v>65</v>
      </c>
      <c r="C203" s="19">
        <v>37800</v>
      </c>
      <c r="D203" s="27">
        <v>35390</v>
      </c>
      <c r="E203" s="32">
        <v>3199668</v>
      </c>
      <c r="F203" s="34">
        <v>931567</v>
      </c>
      <c r="G203" s="32">
        <v>8148385</v>
      </c>
      <c r="H203" s="27"/>
      <c r="I203" s="32">
        <v>2949127</v>
      </c>
      <c r="J203" s="34">
        <v>884681</v>
      </c>
      <c r="K203" s="32">
        <v>252283</v>
      </c>
      <c r="L203" s="34">
        <v>292465</v>
      </c>
      <c r="M203" s="47">
        <v>350310</v>
      </c>
      <c r="N203" s="41">
        <v>4367586</v>
      </c>
    </row>
    <row r="204" spans="1:14" ht="12.75">
      <c r="A204" s="1" t="s">
        <v>372</v>
      </c>
      <c r="B204" s="2" t="s">
        <v>66</v>
      </c>
      <c r="C204" s="19">
        <v>270760</v>
      </c>
      <c r="D204" s="27">
        <v>680080</v>
      </c>
      <c r="E204" s="32">
        <v>1781915</v>
      </c>
      <c r="F204" s="34">
        <v>50000</v>
      </c>
      <c r="G204" s="32">
        <v>389650</v>
      </c>
      <c r="H204" s="27">
        <v>115000</v>
      </c>
      <c r="I204" s="32">
        <v>155317</v>
      </c>
      <c r="J204" s="34">
        <v>948758</v>
      </c>
      <c r="K204" s="32">
        <v>279610</v>
      </c>
      <c r="L204" s="34">
        <v>3479562</v>
      </c>
      <c r="M204" s="47">
        <v>254881</v>
      </c>
      <c r="N204" s="41">
        <v>1708475</v>
      </c>
    </row>
    <row r="205" spans="1:14" ht="12.75">
      <c r="A205" s="1" t="s">
        <v>373</v>
      </c>
      <c r="B205" s="2" t="s">
        <v>374</v>
      </c>
      <c r="C205" s="19">
        <v>700000</v>
      </c>
      <c r="D205" s="27"/>
      <c r="E205" s="32"/>
      <c r="F205" s="34"/>
      <c r="G205" s="32"/>
      <c r="H205" s="27">
        <v>10644876</v>
      </c>
      <c r="I205" s="32"/>
      <c r="J205" s="34">
        <v>17504628</v>
      </c>
      <c r="K205" s="32"/>
      <c r="L205" s="34"/>
      <c r="M205" s="47">
        <v>-73050</v>
      </c>
      <c r="N205" s="41">
        <v>-117742</v>
      </c>
    </row>
    <row r="206" spans="1:14" ht="12.75">
      <c r="A206" s="1" t="s">
        <v>375</v>
      </c>
      <c r="B206" s="2" t="s">
        <v>376</v>
      </c>
      <c r="C206" s="19"/>
      <c r="D206" s="27"/>
      <c r="E206" s="32"/>
      <c r="F206" s="34"/>
      <c r="G206" s="32"/>
      <c r="H206" s="27"/>
      <c r="I206" s="32"/>
      <c r="J206" s="34"/>
      <c r="K206" s="32"/>
      <c r="L206" s="34"/>
      <c r="M206" s="47"/>
      <c r="N206" s="41"/>
    </row>
    <row r="207" spans="1:14" ht="12.75">
      <c r="A207" s="1" t="s">
        <v>377</v>
      </c>
      <c r="B207" s="2" t="s">
        <v>378</v>
      </c>
      <c r="C207" s="19"/>
      <c r="D207" s="27"/>
      <c r="E207" s="32"/>
      <c r="F207" s="34"/>
      <c r="G207" s="32"/>
      <c r="H207" s="27"/>
      <c r="I207" s="32"/>
      <c r="J207" s="34"/>
      <c r="K207" s="32"/>
      <c r="L207" s="34"/>
      <c r="M207" s="47"/>
      <c r="N207" s="41"/>
    </row>
    <row r="208" spans="1:14" ht="12.75">
      <c r="A208" s="1" t="s">
        <v>379</v>
      </c>
      <c r="B208" s="2" t="s">
        <v>380</v>
      </c>
      <c r="C208" s="19"/>
      <c r="D208" s="27"/>
      <c r="E208" s="32"/>
      <c r="F208" s="34"/>
      <c r="G208" s="32"/>
      <c r="H208" s="27"/>
      <c r="I208" s="32"/>
      <c r="J208" s="34"/>
      <c r="K208" s="32"/>
      <c r="L208" s="34"/>
      <c r="M208" s="47"/>
      <c r="N208" s="41"/>
    </row>
    <row r="209" spans="1:14" ht="12.75">
      <c r="A209" s="1" t="s">
        <v>381</v>
      </c>
      <c r="B209" s="2" t="s">
        <v>382</v>
      </c>
      <c r="C209" s="19"/>
      <c r="D209" s="27"/>
      <c r="E209" s="32"/>
      <c r="F209" s="34"/>
      <c r="G209" s="32"/>
      <c r="H209" s="27"/>
      <c r="I209" s="32"/>
      <c r="J209" s="34"/>
      <c r="K209" s="32"/>
      <c r="L209" s="34"/>
      <c r="M209" s="47"/>
      <c r="N209" s="41"/>
    </row>
    <row r="210" spans="1:14" ht="12.75">
      <c r="A210" s="1" t="s">
        <v>383</v>
      </c>
      <c r="B210" s="2" t="s">
        <v>384</v>
      </c>
      <c r="C210" s="19"/>
      <c r="D210" s="27"/>
      <c r="E210" s="32"/>
      <c r="F210" s="34"/>
      <c r="G210" s="32"/>
      <c r="H210" s="27"/>
      <c r="I210" s="32">
        <v>2443755</v>
      </c>
      <c r="J210" s="34"/>
      <c r="K210" s="32"/>
      <c r="L210" s="34"/>
      <c r="M210" s="47"/>
      <c r="N210" s="41"/>
    </row>
    <row r="211" spans="1:14" ht="12.75">
      <c r="A211" s="1" t="s">
        <v>385</v>
      </c>
      <c r="B211" s="2" t="s">
        <v>386</v>
      </c>
      <c r="C211" s="19"/>
      <c r="D211" s="27">
        <v>1200000</v>
      </c>
      <c r="E211" s="32"/>
      <c r="F211" s="34"/>
      <c r="G211" s="32"/>
      <c r="H211" s="27"/>
      <c r="I211" s="32"/>
      <c r="J211" s="34"/>
      <c r="K211" s="32"/>
      <c r="L211" s="34"/>
      <c r="M211" s="47">
        <v>5000000</v>
      </c>
      <c r="N211" s="41"/>
    </row>
    <row r="212" spans="1:14" ht="12.75">
      <c r="A212" s="1" t="s">
        <v>387</v>
      </c>
      <c r="B212" s="2" t="s">
        <v>388</v>
      </c>
      <c r="C212" s="19"/>
      <c r="D212" s="27"/>
      <c r="E212" s="32"/>
      <c r="F212" s="34"/>
      <c r="G212" s="32"/>
      <c r="H212" s="27"/>
      <c r="I212" s="32"/>
      <c r="J212" s="34"/>
      <c r="K212" s="32"/>
      <c r="L212" s="34"/>
      <c r="M212" s="47"/>
      <c r="N212" s="41"/>
    </row>
    <row r="213" spans="1:14" ht="12.75">
      <c r="A213" s="1" t="s">
        <v>389</v>
      </c>
      <c r="B213" s="2" t="s">
        <v>67</v>
      </c>
      <c r="C213" s="19">
        <v>374751</v>
      </c>
      <c r="D213" s="27">
        <v>1227746</v>
      </c>
      <c r="E213" s="32">
        <v>19856537</v>
      </c>
      <c r="F213" s="34">
        <v>6421757</v>
      </c>
      <c r="G213" s="32">
        <v>1116536</v>
      </c>
      <c r="H213" s="27">
        <v>797197</v>
      </c>
      <c r="I213" s="32">
        <v>465405</v>
      </c>
      <c r="J213" s="34">
        <v>3673400</v>
      </c>
      <c r="K213" s="32">
        <v>3761499</v>
      </c>
      <c r="L213" s="34">
        <v>1463316</v>
      </c>
      <c r="M213" s="47">
        <v>722089</v>
      </c>
      <c r="N213" s="41">
        <v>479756</v>
      </c>
    </row>
    <row r="214" spans="1:14" ht="12.75">
      <c r="A214" s="1" t="s">
        <v>390</v>
      </c>
      <c r="B214" s="2" t="s">
        <v>391</v>
      </c>
      <c r="C214" s="19"/>
      <c r="D214" s="27"/>
      <c r="E214" s="32"/>
      <c r="F214" s="34"/>
      <c r="G214" s="32"/>
      <c r="H214" s="27"/>
      <c r="I214" s="32"/>
      <c r="J214" s="34"/>
      <c r="K214" s="32"/>
      <c r="L214" s="34"/>
      <c r="M214" s="47"/>
      <c r="N214" s="41"/>
    </row>
    <row r="215" spans="1:14" ht="12.75">
      <c r="A215" s="1" t="s">
        <v>596</v>
      </c>
      <c r="B215" s="2" t="s">
        <v>597</v>
      </c>
      <c r="C215" s="19"/>
      <c r="D215" s="27"/>
      <c r="E215" s="32">
        <v>563978</v>
      </c>
      <c r="F215" s="34">
        <v>195871</v>
      </c>
      <c r="G215" s="32">
        <v>69386</v>
      </c>
      <c r="H215" s="27">
        <v>19844</v>
      </c>
      <c r="I215" s="32"/>
      <c r="J215" s="34">
        <v>27699</v>
      </c>
      <c r="K215" s="32"/>
      <c r="L215" s="34">
        <v>48450</v>
      </c>
      <c r="M215" s="47"/>
      <c r="N215" s="41"/>
    </row>
    <row r="216" spans="1:14" ht="12.75">
      <c r="A216" s="1" t="s">
        <v>392</v>
      </c>
      <c r="B216" s="2" t="s">
        <v>393</v>
      </c>
      <c r="C216" s="19"/>
      <c r="D216" s="27"/>
      <c r="E216" s="32"/>
      <c r="F216" s="34"/>
      <c r="G216" s="32"/>
      <c r="H216" s="27"/>
      <c r="I216" s="32"/>
      <c r="J216" s="34"/>
      <c r="K216" s="32"/>
      <c r="L216" s="34"/>
      <c r="M216" s="47"/>
      <c r="N216" s="41"/>
    </row>
    <row r="217" spans="1:14" ht="12.75">
      <c r="A217" s="1" t="s">
        <v>394</v>
      </c>
      <c r="B217" s="2" t="s">
        <v>376</v>
      </c>
      <c r="C217" s="19"/>
      <c r="D217" s="27"/>
      <c r="E217" s="32"/>
      <c r="F217" s="34"/>
      <c r="G217" s="32"/>
      <c r="H217" s="27"/>
      <c r="I217" s="32"/>
      <c r="J217" s="34"/>
      <c r="K217" s="32"/>
      <c r="L217" s="34"/>
      <c r="M217" s="47"/>
      <c r="N217" s="41"/>
    </row>
    <row r="218" spans="1:14" ht="12.75">
      <c r="A218" s="1" t="s">
        <v>395</v>
      </c>
      <c r="B218" s="2" t="s">
        <v>396</v>
      </c>
      <c r="C218" s="19"/>
      <c r="D218" s="27"/>
      <c r="E218" s="32"/>
      <c r="F218" s="34"/>
      <c r="G218" s="32"/>
      <c r="H218" s="27"/>
      <c r="I218" s="32"/>
      <c r="J218" s="34"/>
      <c r="K218" s="32"/>
      <c r="L218" s="34"/>
      <c r="M218" s="47">
        <v>1015822</v>
      </c>
      <c r="N218" s="41"/>
    </row>
    <row r="219" spans="1:14" ht="12.75">
      <c r="A219" s="1" t="s">
        <v>397</v>
      </c>
      <c r="B219" s="2" t="s">
        <v>398</v>
      </c>
      <c r="C219" s="19"/>
      <c r="D219" s="27"/>
      <c r="E219" s="32"/>
      <c r="F219" s="34"/>
      <c r="G219" s="32"/>
      <c r="H219" s="27"/>
      <c r="I219" s="32"/>
      <c r="J219" s="34"/>
      <c r="K219" s="32"/>
      <c r="L219" s="34"/>
      <c r="M219" s="47"/>
      <c r="N219" s="41"/>
    </row>
    <row r="220" spans="1:14" ht="12.75">
      <c r="A220" s="1" t="s">
        <v>399</v>
      </c>
      <c r="B220" s="2" t="s">
        <v>400</v>
      </c>
      <c r="C220" s="19"/>
      <c r="D220" s="27"/>
      <c r="E220" s="32">
        <v>25000000</v>
      </c>
      <c r="F220" s="34"/>
      <c r="G220" s="32"/>
      <c r="H220" s="27">
        <v>20000000</v>
      </c>
      <c r="I220" s="32"/>
      <c r="J220" s="34"/>
      <c r="K220" s="32">
        <v>19500000</v>
      </c>
      <c r="L220" s="34"/>
      <c r="M220" s="47">
        <v>30000000</v>
      </c>
      <c r="N220" s="41"/>
    </row>
    <row r="221" spans="1:14" ht="12.75">
      <c r="A221" s="1" t="s">
        <v>401</v>
      </c>
      <c r="B221" s="2" t="s">
        <v>402</v>
      </c>
      <c r="C221" s="19"/>
      <c r="D221" s="27"/>
      <c r="E221" s="32"/>
      <c r="F221" s="34"/>
      <c r="G221" s="32"/>
      <c r="H221" s="27">
        <v>30000000</v>
      </c>
      <c r="I221" s="32"/>
      <c r="J221" s="34"/>
      <c r="K221" s="32"/>
      <c r="L221" s="34"/>
      <c r="M221" s="47"/>
      <c r="N221" s="41"/>
    </row>
    <row r="222" spans="1:14" s="8" customFormat="1" ht="12.75">
      <c r="A222" s="4" t="s">
        <v>403</v>
      </c>
      <c r="B222" s="5" t="s">
        <v>404</v>
      </c>
      <c r="C222" s="7">
        <f>C224+C225</f>
        <v>0</v>
      </c>
      <c r="D222" s="7">
        <f aca="true" t="shared" si="19" ref="D222:N222">D224+D225</f>
        <v>0</v>
      </c>
      <c r="E222" s="7">
        <f t="shared" si="19"/>
        <v>0</v>
      </c>
      <c r="F222" s="7">
        <f t="shared" si="19"/>
        <v>0</v>
      </c>
      <c r="G222" s="7">
        <f t="shared" si="19"/>
        <v>37794</v>
      </c>
      <c r="H222" s="7">
        <f t="shared" si="19"/>
        <v>0</v>
      </c>
      <c r="I222" s="7">
        <f>SUM(I223:I226)</f>
        <v>61818</v>
      </c>
      <c r="J222" s="7">
        <f>SUM(J223:J226)</f>
        <v>3679</v>
      </c>
      <c r="K222" s="7">
        <f t="shared" si="19"/>
        <v>0</v>
      </c>
      <c r="L222" s="7">
        <f t="shared" si="19"/>
        <v>0</v>
      </c>
      <c r="M222" s="7">
        <f>SUM(M223:M226)</f>
        <v>301300</v>
      </c>
      <c r="N222" s="7">
        <f t="shared" si="19"/>
        <v>0</v>
      </c>
    </row>
    <row r="223" spans="1:14" ht="12.75">
      <c r="A223" s="1" t="s">
        <v>405</v>
      </c>
      <c r="B223" s="2" t="s">
        <v>406</v>
      </c>
      <c r="C223" s="19"/>
      <c r="D223" s="27"/>
      <c r="E223" s="32"/>
      <c r="F223" s="34"/>
      <c r="G223" s="32"/>
      <c r="H223" s="27"/>
      <c r="I223" s="32">
        <v>61818</v>
      </c>
      <c r="J223" s="34">
        <v>3679</v>
      </c>
      <c r="K223" s="32"/>
      <c r="L223" s="34"/>
      <c r="M223" s="47">
        <v>47500</v>
      </c>
      <c r="N223" s="41"/>
    </row>
    <row r="224" spans="1:14" ht="12.75">
      <c r="A224" s="1" t="s">
        <v>407</v>
      </c>
      <c r="B224" s="2" t="s">
        <v>406</v>
      </c>
      <c r="C224" s="19"/>
      <c r="D224" s="27"/>
      <c r="E224" s="32"/>
      <c r="F224" s="34"/>
      <c r="G224" s="32">
        <v>37794</v>
      </c>
      <c r="H224" s="27"/>
      <c r="I224" s="32"/>
      <c r="J224" s="34"/>
      <c r="K224" s="32"/>
      <c r="L224" s="34"/>
      <c r="M224" s="47"/>
      <c r="N224" s="41"/>
    </row>
    <row r="225" spans="1:14" ht="12.75">
      <c r="A225" s="1" t="s">
        <v>408</v>
      </c>
      <c r="B225" s="2" t="s">
        <v>409</v>
      </c>
      <c r="C225" s="19"/>
      <c r="D225" s="27"/>
      <c r="E225" s="32"/>
      <c r="F225" s="34"/>
      <c r="G225" s="32"/>
      <c r="H225" s="27"/>
      <c r="I225" s="32"/>
      <c r="J225" s="34"/>
      <c r="K225" s="32"/>
      <c r="L225" s="34"/>
      <c r="M225" s="47"/>
      <c r="N225" s="41"/>
    </row>
    <row r="226" spans="1:14" ht="12.75">
      <c r="A226" s="1" t="s">
        <v>410</v>
      </c>
      <c r="B226" s="2" t="s">
        <v>411</v>
      </c>
      <c r="C226" s="19"/>
      <c r="D226" s="27"/>
      <c r="E226" s="32"/>
      <c r="F226" s="34"/>
      <c r="G226" s="32"/>
      <c r="H226" s="27"/>
      <c r="I226" s="32"/>
      <c r="J226" s="34"/>
      <c r="K226" s="32"/>
      <c r="L226" s="34"/>
      <c r="M226" s="47">
        <v>253800</v>
      </c>
      <c r="N226" s="41"/>
    </row>
    <row r="227" spans="1:14" s="8" customFormat="1" ht="12.75">
      <c r="A227" s="4" t="s">
        <v>412</v>
      </c>
      <c r="B227" s="5" t="s">
        <v>413</v>
      </c>
      <c r="C227" s="7">
        <f>SUM(C228:C242)</f>
        <v>0</v>
      </c>
      <c r="D227" s="7">
        <f aca="true" t="shared" si="20" ref="D227:N227">SUM(D228:D242)</f>
        <v>0</v>
      </c>
      <c r="E227" s="7">
        <f t="shared" si="20"/>
        <v>569891</v>
      </c>
      <c r="F227" s="7">
        <f t="shared" si="20"/>
        <v>2467131</v>
      </c>
      <c r="G227" s="7">
        <f>SUM(G228:G242)</f>
        <v>0</v>
      </c>
      <c r="H227" s="7">
        <f t="shared" si="20"/>
        <v>0</v>
      </c>
      <c r="I227" s="7">
        <f t="shared" si="20"/>
        <v>0</v>
      </c>
      <c r="J227" s="7">
        <f t="shared" si="20"/>
        <v>3668192</v>
      </c>
      <c r="K227" s="7">
        <f t="shared" si="20"/>
        <v>0</v>
      </c>
      <c r="L227" s="7">
        <f t="shared" si="20"/>
        <v>95139</v>
      </c>
      <c r="M227" s="7">
        <f t="shared" si="20"/>
        <v>0</v>
      </c>
      <c r="N227" s="7">
        <f t="shared" si="20"/>
        <v>5815842</v>
      </c>
    </row>
    <row r="228" spans="1:14" ht="12.75">
      <c r="A228" s="1" t="s">
        <v>414</v>
      </c>
      <c r="B228" s="2" t="s">
        <v>415</v>
      </c>
      <c r="C228" s="19"/>
      <c r="D228" s="27"/>
      <c r="E228" s="32"/>
      <c r="F228" s="34"/>
      <c r="G228" s="32"/>
      <c r="H228" s="27"/>
      <c r="I228" s="32"/>
      <c r="J228" s="34"/>
      <c r="K228" s="32"/>
      <c r="L228" s="34"/>
      <c r="M228" s="47"/>
      <c r="N228" s="41"/>
    </row>
    <row r="229" spans="1:14" ht="12.75">
      <c r="A229" s="1" t="s">
        <v>416</v>
      </c>
      <c r="B229" s="2" t="s">
        <v>417</v>
      </c>
      <c r="C229" s="19"/>
      <c r="D229" s="27"/>
      <c r="E229" s="32"/>
      <c r="F229" s="34"/>
      <c r="G229" s="32"/>
      <c r="H229" s="27"/>
      <c r="I229" s="32"/>
      <c r="J229" s="34"/>
      <c r="K229" s="32"/>
      <c r="L229" s="34"/>
      <c r="M229" s="47"/>
      <c r="N229" s="41"/>
    </row>
    <row r="230" spans="1:14" ht="12.75">
      <c r="A230" s="1" t="s">
        <v>418</v>
      </c>
      <c r="B230" s="2" t="s">
        <v>419</v>
      </c>
      <c r="C230" s="19"/>
      <c r="D230" s="27"/>
      <c r="E230" s="32"/>
      <c r="F230" s="34"/>
      <c r="G230" s="32"/>
      <c r="H230" s="27"/>
      <c r="I230" s="32"/>
      <c r="J230" s="34"/>
      <c r="K230" s="32"/>
      <c r="L230" s="34"/>
      <c r="M230" s="47"/>
      <c r="N230" s="41"/>
    </row>
    <row r="231" spans="1:14" ht="12.75">
      <c r="A231" s="1" t="s">
        <v>420</v>
      </c>
      <c r="B231" s="2" t="s">
        <v>421</v>
      </c>
      <c r="C231" s="19"/>
      <c r="D231" s="27"/>
      <c r="E231" s="32"/>
      <c r="F231" s="34"/>
      <c r="G231" s="32"/>
      <c r="H231" s="27"/>
      <c r="I231" s="32"/>
      <c r="J231" s="34"/>
      <c r="K231" s="32"/>
      <c r="L231" s="34"/>
      <c r="M231" s="47"/>
      <c r="N231" s="41">
        <v>1084866</v>
      </c>
    </row>
    <row r="232" spans="1:14" ht="12.75">
      <c r="A232" s="1" t="s">
        <v>422</v>
      </c>
      <c r="B232" s="2" t="s">
        <v>423</v>
      </c>
      <c r="C232" s="19"/>
      <c r="D232" s="27"/>
      <c r="E232" s="32"/>
      <c r="F232" s="34"/>
      <c r="G232" s="32"/>
      <c r="H232" s="27"/>
      <c r="I232" s="32"/>
      <c r="J232" s="34"/>
      <c r="K232" s="32"/>
      <c r="L232" s="34"/>
      <c r="M232" s="47"/>
      <c r="N232" s="41"/>
    </row>
    <row r="233" spans="1:14" ht="12.75">
      <c r="A233" s="1" t="s">
        <v>424</v>
      </c>
      <c r="B233" s="2" t="s">
        <v>425</v>
      </c>
      <c r="C233" s="19"/>
      <c r="D233" s="27"/>
      <c r="E233" s="32"/>
      <c r="F233" s="34"/>
      <c r="G233" s="32"/>
      <c r="H233" s="27"/>
      <c r="I233" s="32"/>
      <c r="J233" s="34"/>
      <c r="K233" s="32"/>
      <c r="L233" s="34"/>
      <c r="M233" s="47"/>
      <c r="N233" s="41"/>
    </row>
    <row r="234" spans="1:14" ht="12.75">
      <c r="A234" s="1" t="s">
        <v>426</v>
      </c>
      <c r="B234" s="2" t="s">
        <v>427</v>
      </c>
      <c r="C234" s="19"/>
      <c r="D234" s="27"/>
      <c r="E234" s="32"/>
      <c r="F234" s="34"/>
      <c r="G234" s="32"/>
      <c r="H234" s="27"/>
      <c r="I234" s="32"/>
      <c r="J234" s="34"/>
      <c r="K234" s="32"/>
      <c r="L234" s="34"/>
      <c r="M234" s="47"/>
      <c r="N234" s="41"/>
    </row>
    <row r="235" spans="1:14" ht="12.75">
      <c r="A235" s="1" t="s">
        <v>428</v>
      </c>
      <c r="B235" s="2" t="s">
        <v>2</v>
      </c>
      <c r="C235" s="19"/>
      <c r="D235" s="27"/>
      <c r="E235" s="32">
        <v>139801</v>
      </c>
      <c r="F235" s="34"/>
      <c r="G235" s="32"/>
      <c r="H235" s="27"/>
      <c r="I235" s="32"/>
      <c r="J235" s="34">
        <v>726733</v>
      </c>
      <c r="K235" s="32"/>
      <c r="L235" s="34">
        <v>95139</v>
      </c>
      <c r="M235" s="47"/>
      <c r="N235" s="41">
        <v>1568305</v>
      </c>
    </row>
    <row r="236" spans="1:14" ht="12.75">
      <c r="A236" s="1" t="s">
        <v>429</v>
      </c>
      <c r="B236" s="2" t="s">
        <v>430</v>
      </c>
      <c r="C236" s="19"/>
      <c r="D236" s="27"/>
      <c r="E236" s="32"/>
      <c r="F236" s="34"/>
      <c r="G236" s="32"/>
      <c r="H236" s="27"/>
      <c r="I236" s="32"/>
      <c r="J236" s="34"/>
      <c r="K236" s="32"/>
      <c r="L236" s="34"/>
      <c r="M236" s="47"/>
      <c r="N236" s="41"/>
    </row>
    <row r="237" spans="1:14" ht="12.75">
      <c r="A237" s="1" t="s">
        <v>431</v>
      </c>
      <c r="B237" s="2" t="s">
        <v>432</v>
      </c>
      <c r="C237" s="19"/>
      <c r="D237" s="27"/>
      <c r="E237" s="32">
        <v>430090</v>
      </c>
      <c r="F237" s="34">
        <v>2467131</v>
      </c>
      <c r="G237" s="32"/>
      <c r="H237" s="27"/>
      <c r="I237" s="32"/>
      <c r="J237" s="34">
        <v>2941459</v>
      </c>
      <c r="K237" s="32"/>
      <c r="L237" s="34"/>
      <c r="M237" s="47"/>
      <c r="N237" s="41">
        <v>3162671</v>
      </c>
    </row>
    <row r="238" spans="1:14" ht="12.75">
      <c r="A238" s="1" t="s">
        <v>433</v>
      </c>
      <c r="B238" s="2" t="s">
        <v>434</v>
      </c>
      <c r="C238" s="19"/>
      <c r="D238" s="27"/>
      <c r="E238" s="32"/>
      <c r="F238" s="34"/>
      <c r="G238" s="32"/>
      <c r="H238" s="27"/>
      <c r="I238" s="32"/>
      <c r="J238" s="34"/>
      <c r="K238" s="32"/>
      <c r="L238" s="34"/>
      <c r="M238" s="47"/>
      <c r="N238" s="41"/>
    </row>
    <row r="239" spans="1:14" ht="12.75">
      <c r="A239" s="1" t="s">
        <v>435</v>
      </c>
      <c r="B239" s="2" t="s">
        <v>436</v>
      </c>
      <c r="C239" s="19"/>
      <c r="D239" s="27"/>
      <c r="E239" s="32"/>
      <c r="F239" s="34"/>
      <c r="G239" s="32"/>
      <c r="H239" s="27"/>
      <c r="I239" s="32"/>
      <c r="J239" s="34"/>
      <c r="K239" s="32"/>
      <c r="L239" s="34"/>
      <c r="M239" s="47"/>
      <c r="N239" s="41"/>
    </row>
    <row r="240" spans="1:14" ht="12.75">
      <c r="A240" s="1" t="s">
        <v>437</v>
      </c>
      <c r="B240" s="2" t="s">
        <v>438</v>
      </c>
      <c r="C240" s="19"/>
      <c r="D240" s="27"/>
      <c r="E240" s="32"/>
      <c r="F240" s="34"/>
      <c r="G240" s="32"/>
      <c r="H240" s="27"/>
      <c r="I240" s="32"/>
      <c r="J240" s="34"/>
      <c r="K240" s="32"/>
      <c r="L240" s="34"/>
      <c r="M240" s="47"/>
      <c r="N240" s="41"/>
    </row>
    <row r="241" spans="1:14" ht="12.75">
      <c r="A241" s="1" t="s">
        <v>439</v>
      </c>
      <c r="B241" s="2" t="s">
        <v>440</v>
      </c>
      <c r="C241" s="19"/>
      <c r="D241" s="27"/>
      <c r="E241" s="32"/>
      <c r="F241" s="34"/>
      <c r="G241" s="32"/>
      <c r="H241" s="27"/>
      <c r="I241" s="32"/>
      <c r="J241" s="34"/>
      <c r="K241" s="32"/>
      <c r="L241" s="34"/>
      <c r="M241" s="47"/>
      <c r="N241" s="41"/>
    </row>
    <row r="242" spans="1:14" ht="12.75">
      <c r="A242" s="1" t="s">
        <v>441</v>
      </c>
      <c r="B242" s="2" t="s">
        <v>442</v>
      </c>
      <c r="C242" s="19"/>
      <c r="D242" s="27"/>
      <c r="E242" s="32"/>
      <c r="F242" s="34"/>
      <c r="G242" s="32"/>
      <c r="H242" s="27"/>
      <c r="I242" s="32"/>
      <c r="J242" s="34"/>
      <c r="K242" s="32"/>
      <c r="L242" s="34"/>
      <c r="M242" s="47"/>
      <c r="N242" s="41"/>
    </row>
    <row r="243" spans="1:14" s="8" customFormat="1" ht="12.75">
      <c r="A243" s="4" t="s">
        <v>443</v>
      </c>
      <c r="B243" s="5" t="s">
        <v>444</v>
      </c>
      <c r="C243" s="7">
        <f>SUM(C244:C262)</f>
        <v>0</v>
      </c>
      <c r="D243" s="7">
        <f aca="true" t="shared" si="21" ref="D243:N243">SUM(D244:D262)</f>
        <v>23385010</v>
      </c>
      <c r="E243" s="7">
        <f t="shared" si="21"/>
        <v>27561197</v>
      </c>
      <c r="F243" s="7">
        <f t="shared" si="21"/>
        <v>599999</v>
      </c>
      <c r="G243" s="7">
        <f>SUM(G244:G262)</f>
        <v>599999</v>
      </c>
      <c r="H243" s="7">
        <f t="shared" si="21"/>
        <v>13868015</v>
      </c>
      <c r="I243" s="7">
        <f t="shared" si="21"/>
        <v>3299999</v>
      </c>
      <c r="J243" s="7">
        <f t="shared" si="21"/>
        <v>28029321</v>
      </c>
      <c r="K243" s="7">
        <f t="shared" si="21"/>
        <v>3299999</v>
      </c>
      <c r="L243" s="7">
        <f t="shared" si="21"/>
        <v>0</v>
      </c>
      <c r="M243" s="7">
        <f t="shared" si="21"/>
        <v>26645268</v>
      </c>
      <c r="N243" s="7">
        <f t="shared" si="21"/>
        <v>55818737</v>
      </c>
    </row>
    <row r="244" spans="1:14" ht="12.75">
      <c r="A244" s="1" t="s">
        <v>445</v>
      </c>
      <c r="B244" s="2" t="s">
        <v>446</v>
      </c>
      <c r="C244" s="19"/>
      <c r="D244" s="27"/>
      <c r="E244" s="32"/>
      <c r="F244" s="34"/>
      <c r="G244" s="32"/>
      <c r="H244" s="27"/>
      <c r="I244" s="32"/>
      <c r="J244" s="34"/>
      <c r="K244" s="32"/>
      <c r="L244" s="34"/>
      <c r="M244" s="47"/>
      <c r="N244" s="41"/>
    </row>
    <row r="245" spans="1:14" ht="12.75">
      <c r="A245" s="1" t="s">
        <v>447</v>
      </c>
      <c r="B245" s="2" t="s">
        <v>448</v>
      </c>
      <c r="C245" s="19"/>
      <c r="D245" s="27">
        <v>2000000</v>
      </c>
      <c r="E245" s="32"/>
      <c r="F245" s="34"/>
      <c r="G245" s="32"/>
      <c r="H245" s="27"/>
      <c r="I245" s="32"/>
      <c r="J245" s="34"/>
      <c r="K245" s="32"/>
      <c r="L245" s="34"/>
      <c r="M245" s="47"/>
      <c r="N245" s="41"/>
    </row>
    <row r="246" spans="1:14" ht="12.75">
      <c r="A246" s="1" t="s">
        <v>449</v>
      </c>
      <c r="B246" s="2" t="s">
        <v>450</v>
      </c>
      <c r="C246" s="19"/>
      <c r="D246" s="27"/>
      <c r="E246" s="32"/>
      <c r="F246" s="34"/>
      <c r="G246" s="32">
        <v>599999</v>
      </c>
      <c r="H246" s="27">
        <v>1799997</v>
      </c>
      <c r="I246" s="32">
        <v>3299999</v>
      </c>
      <c r="J246" s="34">
        <v>599999</v>
      </c>
      <c r="K246" s="32">
        <v>3299999</v>
      </c>
      <c r="L246" s="34"/>
      <c r="M246" s="47"/>
      <c r="N246" s="41">
        <v>3591000</v>
      </c>
    </row>
    <row r="247" spans="1:14" ht="25.5">
      <c r="A247" s="1" t="s">
        <v>451</v>
      </c>
      <c r="B247" s="2" t="s">
        <v>452</v>
      </c>
      <c r="C247" s="19"/>
      <c r="D247" s="27"/>
      <c r="E247" s="32"/>
      <c r="F247" s="34"/>
      <c r="G247" s="32"/>
      <c r="H247" s="27"/>
      <c r="I247" s="32"/>
      <c r="J247" s="34"/>
      <c r="K247" s="32"/>
      <c r="L247" s="34"/>
      <c r="M247" s="47"/>
      <c r="N247" s="41"/>
    </row>
    <row r="248" spans="1:14" ht="12.75">
      <c r="A248" s="1" t="s">
        <v>453</v>
      </c>
      <c r="B248" s="2" t="s">
        <v>454</v>
      </c>
      <c r="C248" s="19"/>
      <c r="D248" s="27"/>
      <c r="E248" s="32"/>
      <c r="F248" s="34"/>
      <c r="G248" s="32"/>
      <c r="H248" s="27"/>
      <c r="I248" s="32"/>
      <c r="J248" s="34"/>
      <c r="K248" s="32"/>
      <c r="L248" s="34"/>
      <c r="M248" s="47"/>
      <c r="N248" s="41"/>
    </row>
    <row r="249" spans="1:14" ht="12.75">
      <c r="A249" s="1" t="s">
        <v>455</v>
      </c>
      <c r="B249" s="2" t="s">
        <v>456</v>
      </c>
      <c r="C249" s="19"/>
      <c r="D249" s="27"/>
      <c r="E249" s="32"/>
      <c r="F249" s="34"/>
      <c r="G249" s="32"/>
      <c r="H249" s="27"/>
      <c r="I249" s="32"/>
      <c r="J249" s="34"/>
      <c r="K249" s="32"/>
      <c r="L249" s="34"/>
      <c r="M249" s="47"/>
      <c r="N249" s="41"/>
    </row>
    <row r="250" spans="1:14" ht="12.75">
      <c r="A250" s="1" t="s">
        <v>457</v>
      </c>
      <c r="B250" s="2" t="s">
        <v>448</v>
      </c>
      <c r="C250" s="19"/>
      <c r="D250" s="27"/>
      <c r="E250" s="32"/>
      <c r="F250" s="34"/>
      <c r="G250" s="32"/>
      <c r="H250" s="27"/>
      <c r="I250" s="32"/>
      <c r="J250" s="34"/>
      <c r="K250" s="32"/>
      <c r="L250" s="34"/>
      <c r="M250" s="47"/>
      <c r="N250" s="41"/>
    </row>
    <row r="251" spans="1:14" ht="12.75">
      <c r="A251" s="1" t="s">
        <v>458</v>
      </c>
      <c r="B251" s="2" t="s">
        <v>450</v>
      </c>
      <c r="C251" s="19"/>
      <c r="D251" s="27"/>
      <c r="E251" s="32"/>
      <c r="F251" s="34">
        <v>599999</v>
      </c>
      <c r="G251" s="32"/>
      <c r="H251" s="27">
        <v>-1199998</v>
      </c>
      <c r="I251" s="32"/>
      <c r="J251" s="34"/>
      <c r="K251" s="32"/>
      <c r="L251" s="34"/>
      <c r="M251" s="47"/>
      <c r="N251" s="41"/>
    </row>
    <row r="252" spans="1:14" ht="12.75">
      <c r="A252" s="1" t="s">
        <v>459</v>
      </c>
      <c r="B252" s="2" t="s">
        <v>415</v>
      </c>
      <c r="C252" s="19"/>
      <c r="D252" s="27"/>
      <c r="E252" s="32"/>
      <c r="F252" s="34"/>
      <c r="G252" s="32"/>
      <c r="H252" s="27"/>
      <c r="I252" s="32"/>
      <c r="J252" s="34"/>
      <c r="K252" s="32"/>
      <c r="L252" s="34"/>
      <c r="M252" s="47"/>
      <c r="N252" s="41"/>
    </row>
    <row r="253" spans="1:14" ht="12.75">
      <c r="A253" s="1" t="s">
        <v>460</v>
      </c>
      <c r="B253" s="2" t="s">
        <v>68</v>
      </c>
      <c r="C253" s="19"/>
      <c r="D253" s="27">
        <v>21385010</v>
      </c>
      <c r="E253" s="32">
        <v>27561197</v>
      </c>
      <c r="F253" s="34"/>
      <c r="G253" s="32"/>
      <c r="H253" s="27">
        <v>13268016</v>
      </c>
      <c r="I253" s="32"/>
      <c r="J253" s="34">
        <v>27429322</v>
      </c>
      <c r="K253" s="32"/>
      <c r="L253" s="34"/>
      <c r="M253" s="47">
        <v>26645268</v>
      </c>
      <c r="N253" s="41">
        <v>52227737</v>
      </c>
    </row>
    <row r="254" spans="1:14" ht="12.75">
      <c r="A254" s="1" t="s">
        <v>461</v>
      </c>
      <c r="B254" s="2" t="s">
        <v>462</v>
      </c>
      <c r="C254" s="19"/>
      <c r="D254" s="27"/>
      <c r="E254" s="32"/>
      <c r="F254" s="34"/>
      <c r="G254" s="32"/>
      <c r="H254" s="27"/>
      <c r="I254" s="32"/>
      <c r="J254" s="34"/>
      <c r="K254" s="32"/>
      <c r="L254" s="34"/>
      <c r="M254" s="47"/>
      <c r="N254" s="41"/>
    </row>
    <row r="255" spans="1:14" ht="12.75">
      <c r="A255" s="1" t="s">
        <v>463</v>
      </c>
      <c r="B255" s="2" t="s">
        <v>464</v>
      </c>
      <c r="C255" s="19"/>
      <c r="D255" s="27"/>
      <c r="E255" s="32"/>
      <c r="F255" s="34"/>
      <c r="G255" s="32"/>
      <c r="H255" s="27"/>
      <c r="I255" s="32"/>
      <c r="J255" s="34"/>
      <c r="K255" s="32"/>
      <c r="L255" s="34"/>
      <c r="M255" s="47"/>
      <c r="N255" s="41"/>
    </row>
    <row r="256" spans="1:14" ht="12.75">
      <c r="A256" s="1" t="s">
        <v>465</v>
      </c>
      <c r="B256" s="2" t="s">
        <v>419</v>
      </c>
      <c r="C256" s="19"/>
      <c r="D256" s="27"/>
      <c r="E256" s="32"/>
      <c r="F256" s="34"/>
      <c r="G256" s="32"/>
      <c r="H256" s="27"/>
      <c r="I256" s="32"/>
      <c r="J256" s="34"/>
      <c r="K256" s="32"/>
      <c r="L256" s="34"/>
      <c r="M256" s="47"/>
      <c r="N256" s="41"/>
    </row>
    <row r="257" spans="1:14" ht="12.75">
      <c r="A257" s="1" t="s">
        <v>466</v>
      </c>
      <c r="B257" s="2" t="s">
        <v>467</v>
      </c>
      <c r="C257" s="19"/>
      <c r="D257" s="27"/>
      <c r="E257" s="32"/>
      <c r="F257" s="34"/>
      <c r="G257" s="32"/>
      <c r="H257" s="27"/>
      <c r="I257" s="32"/>
      <c r="J257" s="34"/>
      <c r="K257" s="32"/>
      <c r="L257" s="34"/>
      <c r="M257" s="47"/>
      <c r="N257" s="41"/>
    </row>
    <row r="258" spans="1:14" ht="12.75">
      <c r="A258" s="1" t="s">
        <v>468</v>
      </c>
      <c r="B258" s="2" t="s">
        <v>469</v>
      </c>
      <c r="C258" s="19"/>
      <c r="D258" s="27"/>
      <c r="E258" s="32"/>
      <c r="F258" s="34"/>
      <c r="G258" s="32"/>
      <c r="H258" s="27"/>
      <c r="I258" s="32"/>
      <c r="J258" s="34"/>
      <c r="K258" s="32"/>
      <c r="L258" s="34"/>
      <c r="M258" s="47"/>
      <c r="N258" s="41"/>
    </row>
    <row r="259" spans="1:14" ht="12.75">
      <c r="A259" s="1" t="s">
        <v>470</v>
      </c>
      <c r="B259" s="2" t="s">
        <v>471</v>
      </c>
      <c r="C259" s="19"/>
      <c r="D259" s="27"/>
      <c r="E259" s="32"/>
      <c r="F259" s="34"/>
      <c r="G259" s="32"/>
      <c r="H259" s="27"/>
      <c r="I259" s="32"/>
      <c r="J259" s="34"/>
      <c r="K259" s="32"/>
      <c r="L259" s="34"/>
      <c r="M259" s="47"/>
      <c r="N259" s="41"/>
    </row>
    <row r="260" spans="1:14" ht="12.75">
      <c r="A260" s="1" t="s">
        <v>472</v>
      </c>
      <c r="B260" s="2" t="s">
        <v>448</v>
      </c>
      <c r="C260" s="19"/>
      <c r="D260" s="27"/>
      <c r="E260" s="32"/>
      <c r="F260" s="34"/>
      <c r="G260" s="32"/>
      <c r="H260" s="27"/>
      <c r="I260" s="32"/>
      <c r="J260" s="34"/>
      <c r="K260" s="32"/>
      <c r="L260" s="34"/>
      <c r="M260" s="47"/>
      <c r="N260" s="41"/>
    </row>
    <row r="261" spans="1:14" ht="12.75">
      <c r="A261" s="1" t="s">
        <v>473</v>
      </c>
      <c r="B261" s="2" t="s">
        <v>450</v>
      </c>
      <c r="C261" s="19"/>
      <c r="D261" s="27"/>
      <c r="E261" s="32"/>
      <c r="F261" s="34"/>
      <c r="G261" s="32"/>
      <c r="H261" s="27"/>
      <c r="I261" s="32"/>
      <c r="J261" s="34"/>
      <c r="K261" s="32"/>
      <c r="L261" s="34"/>
      <c r="M261" s="47"/>
      <c r="N261" s="41"/>
    </row>
    <row r="262" spans="1:14" ht="12.75">
      <c r="A262" s="1" t="s">
        <v>474</v>
      </c>
      <c r="B262" s="2" t="s">
        <v>475</v>
      </c>
      <c r="C262" s="19"/>
      <c r="D262" s="27"/>
      <c r="E262" s="32"/>
      <c r="F262" s="34"/>
      <c r="G262" s="32"/>
      <c r="H262" s="27"/>
      <c r="I262" s="32"/>
      <c r="J262" s="34"/>
      <c r="K262" s="32"/>
      <c r="L262" s="34"/>
      <c r="M262" s="47"/>
      <c r="N262" s="41"/>
    </row>
    <row r="263" spans="1:14" s="8" customFormat="1" ht="12.75">
      <c r="A263" s="4" t="s">
        <v>476</v>
      </c>
      <c r="B263" s="5" t="s">
        <v>477</v>
      </c>
      <c r="C263" s="6"/>
      <c r="D263" s="6"/>
      <c r="E263" s="3"/>
      <c r="F263" s="3"/>
      <c r="G263" s="3"/>
      <c r="H263" s="6"/>
      <c r="I263" s="3"/>
      <c r="J263" s="3"/>
      <c r="K263" s="3"/>
      <c r="L263" s="3"/>
      <c r="M263" s="48"/>
      <c r="N263" s="42"/>
    </row>
    <row r="264" spans="1:14" s="8" customFormat="1" ht="12.75">
      <c r="A264" s="4" t="s">
        <v>478</v>
      </c>
      <c r="B264" s="5" t="s">
        <v>479</v>
      </c>
      <c r="C264" s="7">
        <f>SUM(C265:C272)</f>
        <v>0</v>
      </c>
      <c r="D264" s="7">
        <f aca="true" t="shared" si="22" ref="D264:N264">SUM(D265:D272)</f>
        <v>0</v>
      </c>
      <c r="E264" s="7">
        <f t="shared" si="22"/>
        <v>0</v>
      </c>
      <c r="F264" s="7">
        <f t="shared" si="22"/>
        <v>0</v>
      </c>
      <c r="G264" s="7">
        <f>SUM(G265:G272)</f>
        <v>0</v>
      </c>
      <c r="H264" s="7">
        <f t="shared" si="22"/>
        <v>0</v>
      </c>
      <c r="I264" s="7">
        <f t="shared" si="22"/>
        <v>0</v>
      </c>
      <c r="J264" s="7">
        <f t="shared" si="22"/>
        <v>0</v>
      </c>
      <c r="K264" s="7">
        <f t="shared" si="22"/>
        <v>0</v>
      </c>
      <c r="L264" s="7">
        <f t="shared" si="22"/>
        <v>0</v>
      </c>
      <c r="M264" s="7">
        <f t="shared" si="22"/>
        <v>0</v>
      </c>
      <c r="N264" s="7">
        <f t="shared" si="22"/>
        <v>0</v>
      </c>
    </row>
    <row r="265" spans="1:14" ht="12.75">
      <c r="A265" s="1" t="s">
        <v>480</v>
      </c>
      <c r="B265" s="2" t="s">
        <v>362</v>
      </c>
      <c r="C265" s="19"/>
      <c r="D265" s="27"/>
      <c r="E265" s="32"/>
      <c r="F265" s="34"/>
      <c r="G265" s="32"/>
      <c r="H265" s="27"/>
      <c r="I265" s="32"/>
      <c r="J265" s="34"/>
      <c r="K265" s="32"/>
      <c r="L265" s="34"/>
      <c r="M265" s="47"/>
      <c r="N265" s="41"/>
    </row>
    <row r="266" spans="1:14" ht="12.75">
      <c r="A266" s="1" t="s">
        <v>481</v>
      </c>
      <c r="B266" s="2" t="s">
        <v>376</v>
      </c>
      <c r="C266" s="19"/>
      <c r="D266" s="27"/>
      <c r="E266" s="32"/>
      <c r="F266" s="34"/>
      <c r="G266" s="32"/>
      <c r="H266" s="27"/>
      <c r="I266" s="32"/>
      <c r="J266" s="34"/>
      <c r="K266" s="32"/>
      <c r="L266" s="34"/>
      <c r="M266" s="47"/>
      <c r="N266" s="41"/>
    </row>
    <row r="267" spans="1:14" ht="12.75">
      <c r="A267" s="1" t="s">
        <v>482</v>
      </c>
      <c r="B267" s="2" t="s">
        <v>483</v>
      </c>
      <c r="C267" s="19"/>
      <c r="D267" s="27"/>
      <c r="E267" s="32"/>
      <c r="F267" s="34"/>
      <c r="G267" s="32"/>
      <c r="H267" s="27"/>
      <c r="I267" s="32"/>
      <c r="J267" s="34"/>
      <c r="K267" s="32"/>
      <c r="L267" s="34"/>
      <c r="M267" s="47"/>
      <c r="N267" s="41"/>
    </row>
    <row r="268" spans="1:14" ht="12.75">
      <c r="A268" s="1" t="s">
        <v>484</v>
      </c>
      <c r="B268" s="2" t="s">
        <v>485</v>
      </c>
      <c r="C268" s="19"/>
      <c r="D268" s="27"/>
      <c r="E268" s="32"/>
      <c r="F268" s="34"/>
      <c r="G268" s="32"/>
      <c r="H268" s="27"/>
      <c r="I268" s="32"/>
      <c r="J268" s="34"/>
      <c r="K268" s="32"/>
      <c r="L268" s="34"/>
      <c r="M268" s="47"/>
      <c r="N268" s="41"/>
    </row>
    <row r="269" spans="1:14" ht="12.75">
      <c r="A269" s="1" t="s">
        <v>486</v>
      </c>
      <c r="B269" s="2" t="s">
        <v>487</v>
      </c>
      <c r="C269" s="19"/>
      <c r="D269" s="27"/>
      <c r="E269" s="32"/>
      <c r="F269" s="34"/>
      <c r="G269" s="32"/>
      <c r="H269" s="27"/>
      <c r="I269" s="32"/>
      <c r="J269" s="34"/>
      <c r="K269" s="32"/>
      <c r="L269" s="34"/>
      <c r="M269" s="47"/>
      <c r="N269" s="41"/>
    </row>
    <row r="270" spans="1:14" ht="12.75">
      <c r="A270" s="1" t="s">
        <v>488</v>
      </c>
      <c r="B270" s="2" t="s">
        <v>489</v>
      </c>
      <c r="C270" s="19"/>
      <c r="D270" s="27"/>
      <c r="E270" s="32"/>
      <c r="F270" s="34"/>
      <c r="G270" s="32"/>
      <c r="H270" s="27"/>
      <c r="I270" s="32"/>
      <c r="J270" s="34"/>
      <c r="K270" s="32"/>
      <c r="L270" s="34"/>
      <c r="M270" s="47"/>
      <c r="N270" s="41"/>
    </row>
    <row r="271" spans="1:14" ht="12.75">
      <c r="A271" s="1" t="s">
        <v>490</v>
      </c>
      <c r="B271" s="2" t="s">
        <v>491</v>
      </c>
      <c r="C271" s="19"/>
      <c r="D271" s="27"/>
      <c r="E271" s="32"/>
      <c r="F271" s="34"/>
      <c r="G271" s="32"/>
      <c r="H271" s="27"/>
      <c r="I271" s="32"/>
      <c r="J271" s="34"/>
      <c r="K271" s="32"/>
      <c r="L271" s="34"/>
      <c r="M271" s="47"/>
      <c r="N271" s="41"/>
    </row>
    <row r="272" spans="1:14" ht="12.75">
      <c r="A272" s="1" t="s">
        <v>492</v>
      </c>
      <c r="B272" s="2" t="s">
        <v>376</v>
      </c>
      <c r="C272" s="19"/>
      <c r="D272" s="27"/>
      <c r="E272" s="32"/>
      <c r="F272" s="34"/>
      <c r="G272" s="32"/>
      <c r="H272" s="27"/>
      <c r="I272" s="32"/>
      <c r="J272" s="34"/>
      <c r="K272" s="32"/>
      <c r="L272" s="34"/>
      <c r="M272" s="47"/>
      <c r="N272" s="41"/>
    </row>
    <row r="273" spans="1:14" s="8" customFormat="1" ht="12.75">
      <c r="A273" s="4" t="s">
        <v>493</v>
      </c>
      <c r="B273" s="5" t="s">
        <v>494</v>
      </c>
      <c r="C273" s="7">
        <f>SUM(C274:C277)</f>
        <v>0</v>
      </c>
      <c r="D273" s="7">
        <f aca="true" t="shared" si="23" ref="D273:N273">SUM(D274:D277)</f>
        <v>75000</v>
      </c>
      <c r="E273" s="7">
        <f t="shared" si="23"/>
        <v>0</v>
      </c>
      <c r="F273" s="7">
        <f t="shared" si="23"/>
        <v>0</v>
      </c>
      <c r="G273" s="7">
        <f>SUM(G274:G277)</f>
        <v>0</v>
      </c>
      <c r="H273" s="7">
        <f t="shared" si="23"/>
        <v>0</v>
      </c>
      <c r="I273" s="7">
        <f t="shared" si="23"/>
        <v>0</v>
      </c>
      <c r="J273" s="7">
        <f t="shared" si="23"/>
        <v>0</v>
      </c>
      <c r="K273" s="7">
        <f t="shared" si="23"/>
        <v>0</v>
      </c>
      <c r="L273" s="7">
        <f t="shared" si="23"/>
        <v>0</v>
      </c>
      <c r="M273" s="7">
        <f t="shared" si="23"/>
        <v>0</v>
      </c>
      <c r="N273" s="7">
        <f t="shared" si="23"/>
        <v>0</v>
      </c>
    </row>
    <row r="274" spans="1:14" ht="12.75">
      <c r="A274" s="1" t="s">
        <v>495</v>
      </c>
      <c r="B274" s="2" t="s">
        <v>496</v>
      </c>
      <c r="C274" s="19"/>
      <c r="D274" s="27"/>
      <c r="E274" s="32"/>
      <c r="F274" s="34"/>
      <c r="G274" s="32"/>
      <c r="H274" s="27"/>
      <c r="I274" s="32"/>
      <c r="J274" s="34"/>
      <c r="K274" s="32"/>
      <c r="L274" s="34"/>
      <c r="M274" s="47"/>
      <c r="N274" s="41"/>
    </row>
    <row r="275" spans="1:14" ht="12.75">
      <c r="A275" s="1" t="s">
        <v>497</v>
      </c>
      <c r="B275" s="2" t="s">
        <v>498</v>
      </c>
      <c r="C275" s="19"/>
      <c r="D275" s="27"/>
      <c r="E275" s="32"/>
      <c r="F275" s="34"/>
      <c r="G275" s="32"/>
      <c r="H275" s="27"/>
      <c r="I275" s="32"/>
      <c r="J275" s="34"/>
      <c r="K275" s="32"/>
      <c r="L275" s="34"/>
      <c r="M275" s="47"/>
      <c r="N275" s="41"/>
    </row>
    <row r="276" spans="1:14" ht="12.75">
      <c r="A276" s="1" t="s">
        <v>499</v>
      </c>
      <c r="B276" s="2" t="s">
        <v>500</v>
      </c>
      <c r="C276" s="19"/>
      <c r="D276" s="27"/>
      <c r="E276" s="32"/>
      <c r="F276" s="34"/>
      <c r="G276" s="32"/>
      <c r="H276" s="27"/>
      <c r="I276" s="32"/>
      <c r="J276" s="34"/>
      <c r="K276" s="32"/>
      <c r="L276" s="34"/>
      <c r="M276" s="47"/>
      <c r="N276" s="41"/>
    </row>
    <row r="277" spans="1:14" ht="12.75">
      <c r="A277" s="1" t="s">
        <v>501</v>
      </c>
      <c r="B277" s="2" t="s">
        <v>502</v>
      </c>
      <c r="C277" s="19"/>
      <c r="D277" s="27">
        <v>75000</v>
      </c>
      <c r="E277" s="32"/>
      <c r="F277" s="34"/>
      <c r="G277" s="32"/>
      <c r="H277" s="27"/>
      <c r="I277" s="32"/>
      <c r="J277" s="34"/>
      <c r="K277" s="32"/>
      <c r="L277" s="34"/>
      <c r="M277" s="47"/>
      <c r="N277" s="41"/>
    </row>
    <row r="278" spans="2:14" s="44" customFormat="1" ht="12.75">
      <c r="B278" s="20" t="s">
        <v>503</v>
      </c>
      <c r="C278" s="43">
        <f>C273+C264+C263+C243+C227+C222+C197+C194+C188+C181+C179+C171+C159+C146+C136+C119+C112+C108+C104+C99+C96+C53+C6</f>
        <v>49036488</v>
      </c>
      <c r="D278" s="43">
        <f>D273+D264+D263+D243+D227+D222+D197+D194+D188+D181+D179+D171+D159+D146+D136+D119+D112+D108+D104+D99+D96+D53+D6+D155+D94</f>
        <v>108667808</v>
      </c>
      <c r="E278" s="43">
        <f>E273+E264+E263+E243+E227+E222+E197+E194+E188+E181+E179+E171+E159+E146+E136+E119+E112+E108+E104+E99+E96+E53+E6+E155+E94</f>
        <v>173054923</v>
      </c>
      <c r="F278" s="43">
        <f>F273+F264+F263+F243+F227+F222+F197+F194+F188+F181+F179+F171+F159+F146+F136+F119+F112+F108+F104+F99+F96+F53+F6+F155+F94</f>
        <v>92347307</v>
      </c>
      <c r="G278" s="43">
        <f aca="true" t="shared" si="24" ref="G278:L278">G6+G53+G94+G96+G99+G104+G108+G112+G119+G136+G146+G155+G159+G171+G179+G181+G188+G194+G197+G222+G227+G243+G263+G264+G273</f>
        <v>100031196</v>
      </c>
      <c r="H278" s="43">
        <f t="shared" si="24"/>
        <v>154994914</v>
      </c>
      <c r="I278" s="43">
        <f t="shared" si="24"/>
        <v>96404995</v>
      </c>
      <c r="J278" s="43">
        <f>J6+J53+J94+J96+J99+J104+J108+J112+J119+J136+J146+J155+J159+J171+J179+J181+J188+J194+J197+J222+J227+J243+J263+J264+J273</f>
        <v>138245089</v>
      </c>
      <c r="K278" s="43">
        <f t="shared" si="24"/>
        <v>106076081</v>
      </c>
      <c r="L278" s="43">
        <f t="shared" si="24"/>
        <v>92588804</v>
      </c>
      <c r="M278" s="43">
        <f>M6+M53+M94+M96+M99+M104+M108+M112+M119+M136+M146+M155+M159+M171+M179+M181+M188+M194+M197+M222+M227+M243+M263+M264+M273</f>
        <v>144790755</v>
      </c>
      <c r="N278" s="43">
        <f>N6+N53+N94+N96+N99+N104+N108+N112+N119+N136+N146+N155+N159+N171+N179+N181+N188+N194+N197+N222+N227+N243+N263+N264+N273</f>
        <v>195200803</v>
      </c>
    </row>
    <row r="279" spans="10:14" ht="12.75">
      <c r="J279" s="60"/>
      <c r="K279" s="16"/>
      <c r="L279" s="60"/>
      <c r="M279" s="66"/>
      <c r="N279" s="67"/>
    </row>
    <row r="280" spans="6:14" ht="12.75">
      <c r="F280" s="16"/>
      <c r="H280" s="16"/>
      <c r="I280" s="60"/>
      <c r="J280" s="60"/>
      <c r="K280" s="16"/>
      <c r="L280" s="60"/>
      <c r="M280" s="66"/>
      <c r="N280" s="67"/>
    </row>
    <row r="281" spans="8:14" ht="12.75">
      <c r="H281" s="60"/>
      <c r="I281" s="66"/>
      <c r="J281" s="67"/>
      <c r="K281" s="16"/>
      <c r="L281" s="16"/>
      <c r="M281" s="16"/>
      <c r="N281" s="16"/>
    </row>
    <row r="282" spans="8:14" ht="12.75">
      <c r="H282" s="60"/>
      <c r="I282" s="66"/>
      <c r="J282" s="67"/>
      <c r="K282" s="16"/>
      <c r="L282" s="16"/>
      <c r="M282" s="16"/>
      <c r="N282" s="16"/>
    </row>
    <row r="283" spans="8:14" ht="12.75">
      <c r="H283" s="60"/>
      <c r="I283" s="66"/>
      <c r="J283" s="67"/>
      <c r="K283" s="16"/>
      <c r="L283" s="16"/>
      <c r="M283" s="16"/>
      <c r="N283" s="16"/>
    </row>
    <row r="284" spans="8:14" ht="12.75">
      <c r="H284" s="60"/>
      <c r="I284" s="66"/>
      <c r="J284" s="67"/>
      <c r="K284" s="16"/>
      <c r="L284" s="16"/>
      <c r="M284" s="16"/>
      <c r="N284" s="16"/>
    </row>
    <row r="285" spans="4:14" ht="12.75">
      <c r="D285" s="16"/>
      <c r="H285" s="60"/>
      <c r="I285" s="66"/>
      <c r="J285" s="67"/>
      <c r="K285" s="16"/>
      <c r="L285" s="16"/>
      <c r="M285" s="16"/>
      <c r="N285" s="16"/>
    </row>
    <row r="286" spans="8:14" ht="12.75">
      <c r="H286" s="60"/>
      <c r="I286" s="66"/>
      <c r="J286" s="67"/>
      <c r="K286" s="16"/>
      <c r="L286" s="16"/>
      <c r="M286" s="16"/>
      <c r="N286" s="16"/>
    </row>
    <row r="287" spans="4:14" ht="12.75">
      <c r="D287" s="16"/>
      <c r="H287" s="60"/>
      <c r="I287" s="66"/>
      <c r="J287" s="67"/>
      <c r="K287" s="16"/>
      <c r="L287" s="16"/>
      <c r="M287" s="16"/>
      <c r="N287" s="16"/>
    </row>
    <row r="288" spans="8:14" ht="12.75">
      <c r="H288" s="37"/>
      <c r="I288" s="49"/>
      <c r="J288" s="67"/>
      <c r="K288" s="16"/>
      <c r="L288" s="16"/>
      <c r="M288" s="16"/>
      <c r="N288" s="16"/>
    </row>
    <row r="289" spans="8:14" ht="12.75">
      <c r="H289" s="37"/>
      <c r="I289" s="49"/>
      <c r="J289" s="67"/>
      <c r="K289" s="16"/>
      <c r="L289" s="16"/>
      <c r="M289" s="16"/>
      <c r="N289" s="16"/>
    </row>
    <row r="290" spans="8:14" ht="12.75">
      <c r="H290" s="60"/>
      <c r="I290" s="66"/>
      <c r="J290" s="67"/>
      <c r="K290" s="16"/>
      <c r="L290" s="16"/>
      <c r="M290" s="16"/>
      <c r="N290" s="16"/>
    </row>
    <row r="291" spans="8:14" ht="12.75">
      <c r="H291" s="60"/>
      <c r="I291" s="66"/>
      <c r="J291" s="67"/>
      <c r="K291" s="16"/>
      <c r="L291" s="16"/>
      <c r="M291" s="16"/>
      <c r="N291" s="16"/>
    </row>
    <row r="292" spans="8:14" ht="12.75">
      <c r="H292" s="60"/>
      <c r="I292" s="66"/>
      <c r="J292" s="67"/>
      <c r="K292" s="16"/>
      <c r="L292" s="16"/>
      <c r="M292" s="16"/>
      <c r="N292" s="16"/>
    </row>
    <row r="293" spans="8:14" ht="12.75">
      <c r="H293" s="60"/>
      <c r="I293" s="66"/>
      <c r="J293" s="67"/>
      <c r="K293" s="16"/>
      <c r="L293" s="16"/>
      <c r="M293" s="16"/>
      <c r="N293" s="16"/>
    </row>
    <row r="294" spans="8:14" ht="12.75">
      <c r="H294" s="60"/>
      <c r="I294" s="66"/>
      <c r="J294" s="67"/>
      <c r="K294" s="16"/>
      <c r="L294" s="16"/>
      <c r="M294" s="16"/>
      <c r="N294" s="16"/>
    </row>
    <row r="295" spans="8:14" ht="12.75">
      <c r="H295" s="60"/>
      <c r="I295" s="66"/>
      <c r="J295" s="67"/>
      <c r="K295" s="16"/>
      <c r="L295" s="16"/>
      <c r="M295" s="16"/>
      <c r="N295" s="16"/>
    </row>
    <row r="296" spans="8:14" ht="12.75">
      <c r="H296" s="60"/>
      <c r="I296" s="66"/>
      <c r="J296" s="67"/>
      <c r="K296" s="16"/>
      <c r="L296" s="16"/>
      <c r="M296" s="16"/>
      <c r="N296" s="16"/>
    </row>
    <row r="297" spans="8:14" ht="12.75">
      <c r="H297" s="60"/>
      <c r="I297" s="66"/>
      <c r="J297" s="67"/>
      <c r="K297" s="16"/>
      <c r="L297" s="16"/>
      <c r="M297" s="16"/>
      <c r="N297" s="16"/>
    </row>
    <row r="298" spans="8:14" ht="12.75">
      <c r="H298" s="60"/>
      <c r="I298" s="66"/>
      <c r="J298" s="67"/>
      <c r="K298" s="16"/>
      <c r="L298" s="16"/>
      <c r="M298" s="16"/>
      <c r="N298" s="16"/>
    </row>
    <row r="299" spans="8:14" ht="12.75">
      <c r="H299" s="60"/>
      <c r="I299" s="66"/>
      <c r="J299" s="67"/>
      <c r="K299" s="16"/>
      <c r="L299" s="16"/>
      <c r="M299" s="16"/>
      <c r="N299" s="16"/>
    </row>
    <row r="300" spans="8:14" ht="12.75">
      <c r="H300" s="60"/>
      <c r="I300" s="66"/>
      <c r="J300" s="67"/>
      <c r="K300" s="16"/>
      <c r="L300" s="16"/>
      <c r="M300" s="16"/>
      <c r="N300" s="16"/>
    </row>
    <row r="301" spans="8:14" ht="12.75">
      <c r="H301" s="60"/>
      <c r="I301" s="66"/>
      <c r="J301" s="67"/>
      <c r="K301" s="16"/>
      <c r="L301" s="16"/>
      <c r="M301" s="16"/>
      <c r="N301" s="16"/>
    </row>
    <row r="302" spans="8:14" ht="12.75">
      <c r="H302" s="60"/>
      <c r="I302" s="66"/>
      <c r="J302" s="67"/>
      <c r="K302" s="16"/>
      <c r="L302" s="16"/>
      <c r="M302" s="16"/>
      <c r="N302" s="16"/>
    </row>
    <row r="303" spans="8:14" ht="12.75">
      <c r="H303" s="60"/>
      <c r="I303" s="66"/>
      <c r="J303" s="67"/>
      <c r="K303" s="16"/>
      <c r="L303"/>
      <c r="M303"/>
      <c r="N303"/>
    </row>
    <row r="304" spans="8:14" ht="12.75">
      <c r="H304" s="60"/>
      <c r="I304" s="66"/>
      <c r="J304" s="67"/>
      <c r="K304" s="16"/>
      <c r="L304"/>
      <c r="M304"/>
      <c r="N304"/>
    </row>
    <row r="305" spans="8:14" ht="12.75">
      <c r="H305" s="60"/>
      <c r="I305" s="66"/>
      <c r="J305" s="67"/>
      <c r="K305" s="16"/>
      <c r="L305"/>
      <c r="M305"/>
      <c r="N305"/>
    </row>
    <row r="306" spans="8:14" ht="12.75">
      <c r="H306" s="60"/>
      <c r="I306" s="66"/>
      <c r="J306" s="67"/>
      <c r="K306" s="16"/>
      <c r="L306"/>
      <c r="M306"/>
      <c r="N306"/>
    </row>
    <row r="307" spans="8:14" ht="12.75">
      <c r="H307" s="60"/>
      <c r="I307" s="66"/>
      <c r="J307" s="67"/>
      <c r="K307" s="16"/>
      <c r="L307"/>
      <c r="M307"/>
      <c r="N307"/>
    </row>
    <row r="308" spans="8:14" ht="12.75">
      <c r="H308" s="60"/>
      <c r="I308" s="66"/>
      <c r="J308" s="67"/>
      <c r="K308" s="16"/>
      <c r="L308"/>
      <c r="M308"/>
      <c r="N308"/>
    </row>
    <row r="309" spans="8:14" ht="12.75">
      <c r="H309" s="60"/>
      <c r="I309" s="66"/>
      <c r="J309" s="67"/>
      <c r="K309" s="16"/>
      <c r="L309"/>
      <c r="M309"/>
      <c r="N309"/>
    </row>
    <row r="310" spans="8:14" ht="12.75">
      <c r="H310" s="60"/>
      <c r="I310" s="66"/>
      <c r="J310" s="67"/>
      <c r="K310" s="16"/>
      <c r="L310"/>
      <c r="M310"/>
      <c r="N310"/>
    </row>
    <row r="311" spans="8:14" ht="12.75">
      <c r="H311" s="60"/>
      <c r="I311" s="66"/>
      <c r="J311" s="67"/>
      <c r="K311" s="16"/>
      <c r="L311"/>
      <c r="M311"/>
      <c r="N311"/>
    </row>
    <row r="312" spans="8:14" ht="12.75">
      <c r="H312" s="60"/>
      <c r="I312" s="66"/>
      <c r="J312" s="67"/>
      <c r="K312" s="16"/>
      <c r="L312"/>
      <c r="M312"/>
      <c r="N312"/>
    </row>
    <row r="313" spans="8:14" ht="12.75">
      <c r="H313" s="60"/>
      <c r="I313" s="66"/>
      <c r="J313" s="67"/>
      <c r="K313" s="16"/>
      <c r="L313"/>
      <c r="M313"/>
      <c r="N313"/>
    </row>
    <row r="314" spans="8:14" ht="12.75">
      <c r="H314" s="60"/>
      <c r="I314" s="66"/>
      <c r="J314" s="67"/>
      <c r="K314" s="16"/>
      <c r="L314"/>
      <c r="M314"/>
      <c r="N314"/>
    </row>
    <row r="315" spans="8:14" ht="12.75">
      <c r="H315" s="60"/>
      <c r="I315" s="66"/>
      <c r="J315" s="67"/>
      <c r="K315" s="16"/>
      <c r="L315"/>
      <c r="M315"/>
      <c r="N315"/>
    </row>
    <row r="316" spans="8:14" ht="12.75">
      <c r="H316" s="60"/>
      <c r="I316" s="66"/>
      <c r="J316" s="67"/>
      <c r="K316" s="16"/>
      <c r="L316"/>
      <c r="M316"/>
      <c r="N316"/>
    </row>
    <row r="317" spans="8:14" ht="12.75">
      <c r="H317" s="60"/>
      <c r="I317" s="66"/>
      <c r="J317" s="67"/>
      <c r="K317" s="16"/>
      <c r="L317"/>
      <c r="M317"/>
      <c r="N317"/>
    </row>
    <row r="318" spans="8:14" ht="12.75">
      <c r="H318" s="60"/>
      <c r="I318" s="66"/>
      <c r="J318" s="67"/>
      <c r="K318" s="16"/>
      <c r="L318"/>
      <c r="M318"/>
      <c r="N318"/>
    </row>
    <row r="319" spans="8:14" ht="12.75">
      <c r="H319" s="60"/>
      <c r="I319" s="66"/>
      <c r="J319" s="67"/>
      <c r="K319" s="16"/>
      <c r="L319"/>
      <c r="M319"/>
      <c r="N319"/>
    </row>
    <row r="320" spans="8:14" ht="12.75">
      <c r="H320" s="60"/>
      <c r="I320" s="66"/>
      <c r="J320" s="67"/>
      <c r="K320" s="16"/>
      <c r="L320"/>
      <c r="M320"/>
      <c r="N320"/>
    </row>
    <row r="321" spans="8:14" ht="12.75">
      <c r="H321" s="60"/>
      <c r="I321" s="66"/>
      <c r="J321" s="67"/>
      <c r="K321" s="16"/>
      <c r="L321"/>
      <c r="M321"/>
      <c r="N321"/>
    </row>
    <row r="322" spans="8:14" ht="12.75">
      <c r="H322" s="60"/>
      <c r="I322" s="66"/>
      <c r="J322" s="67"/>
      <c r="K322" s="16"/>
      <c r="L322"/>
      <c r="M322"/>
      <c r="N322"/>
    </row>
    <row r="323" spans="8:14" ht="12.75">
      <c r="H323" s="60"/>
      <c r="I323" s="66"/>
      <c r="J323" s="67"/>
      <c r="K323" s="16"/>
      <c r="L323"/>
      <c r="M323"/>
      <c r="N323"/>
    </row>
    <row r="324" spans="8:14" ht="12.75">
      <c r="H324" s="60"/>
      <c r="I324" s="66"/>
      <c r="J324" s="67"/>
      <c r="K324" s="16"/>
      <c r="L324"/>
      <c r="M324"/>
      <c r="N324"/>
    </row>
    <row r="325" spans="8:14" ht="12.75">
      <c r="H325" s="60"/>
      <c r="I325" s="66"/>
      <c r="J325" s="67"/>
      <c r="K325" s="16"/>
      <c r="L325"/>
      <c r="M325"/>
      <c r="N325"/>
    </row>
    <row r="326" spans="8:14" ht="12.75">
      <c r="H326" s="60"/>
      <c r="I326" s="66"/>
      <c r="J326" s="67"/>
      <c r="K326" s="16"/>
      <c r="L326"/>
      <c r="M326"/>
      <c r="N326"/>
    </row>
    <row r="327" spans="8:14" ht="12.75">
      <c r="H327" s="60"/>
      <c r="I327" s="66"/>
      <c r="J327" s="67"/>
      <c r="K327" s="16"/>
      <c r="L327"/>
      <c r="M327"/>
      <c r="N327"/>
    </row>
    <row r="328" spans="8:14" ht="12.75">
      <c r="H328" s="60"/>
      <c r="I328" s="66"/>
      <c r="J328" s="67"/>
      <c r="K328" s="16"/>
      <c r="L328"/>
      <c r="M328"/>
      <c r="N328"/>
    </row>
    <row r="329" spans="8:14" ht="12.75">
      <c r="H329" s="60"/>
      <c r="I329" s="66"/>
      <c r="J329" s="67"/>
      <c r="K329" s="16"/>
      <c r="L329"/>
      <c r="M329"/>
      <c r="N329"/>
    </row>
    <row r="330" spans="8:14" ht="12.75">
      <c r="H330" s="60"/>
      <c r="I330" s="66"/>
      <c r="J330" s="67"/>
      <c r="K330" s="16"/>
      <c r="L330"/>
      <c r="M330"/>
      <c r="N330"/>
    </row>
    <row r="331" spans="8:14" ht="12.75">
      <c r="H331" s="60"/>
      <c r="I331" s="66"/>
      <c r="J331" s="67"/>
      <c r="K331" s="16"/>
      <c r="L331"/>
      <c r="M331"/>
      <c r="N331"/>
    </row>
    <row r="332" spans="8:14" ht="12.75">
      <c r="H332" s="60"/>
      <c r="I332" s="66"/>
      <c r="J332" s="67"/>
      <c r="K332" s="16"/>
      <c r="L332"/>
      <c r="M332"/>
      <c r="N332"/>
    </row>
    <row r="333" spans="8:14" ht="12.75">
      <c r="H333" s="60"/>
      <c r="I333" s="66"/>
      <c r="J333" s="67"/>
      <c r="K333" s="16"/>
      <c r="L333"/>
      <c r="M333"/>
      <c r="N333"/>
    </row>
    <row r="334" spans="8:14" ht="12.75">
      <c r="H334" s="60"/>
      <c r="I334" s="66"/>
      <c r="J334" s="67"/>
      <c r="K334" s="16"/>
      <c r="L334"/>
      <c r="M334"/>
      <c r="N334"/>
    </row>
    <row r="335" spans="8:14" ht="12.75">
      <c r="H335" s="60"/>
      <c r="I335" s="66"/>
      <c r="J335" s="67"/>
      <c r="K335" s="16"/>
      <c r="L335"/>
      <c r="M335"/>
      <c r="N335"/>
    </row>
    <row r="336" spans="8:14" ht="12.75">
      <c r="H336" s="60"/>
      <c r="I336" s="66"/>
      <c r="J336" s="67"/>
      <c r="K336" s="16"/>
      <c r="L336"/>
      <c r="M336"/>
      <c r="N336"/>
    </row>
    <row r="337" spans="8:14" ht="12.75">
      <c r="H337" s="60"/>
      <c r="I337" s="66"/>
      <c r="J337" s="67"/>
      <c r="K337" s="16"/>
      <c r="L337"/>
      <c r="M337"/>
      <c r="N337"/>
    </row>
    <row r="338" spans="8:14" ht="12.75">
      <c r="H338" s="60"/>
      <c r="I338" s="66"/>
      <c r="J338" s="67"/>
      <c r="K338" s="16"/>
      <c r="L338"/>
      <c r="M338"/>
      <c r="N338"/>
    </row>
    <row r="339" spans="8:14" ht="12.75">
      <c r="H339" s="60"/>
      <c r="I339" s="66"/>
      <c r="J339" s="67"/>
      <c r="K339" s="16"/>
      <c r="L339"/>
      <c r="M339"/>
      <c r="N339"/>
    </row>
    <row r="340" spans="8:14" ht="12.75">
      <c r="H340" s="60"/>
      <c r="I340" s="66"/>
      <c r="J340" s="67"/>
      <c r="K340" s="16"/>
      <c r="L340"/>
      <c r="M340"/>
      <c r="N340"/>
    </row>
    <row r="341" spans="8:14" ht="12.75">
      <c r="H341" s="60"/>
      <c r="I341" s="66"/>
      <c r="J341" s="67"/>
      <c r="K341" s="16"/>
      <c r="L341"/>
      <c r="M341"/>
      <c r="N341"/>
    </row>
    <row r="342" spans="8:14" ht="12.75">
      <c r="H342" s="60"/>
      <c r="I342" s="66"/>
      <c r="J342" s="67"/>
      <c r="K342" s="16"/>
      <c r="L342"/>
      <c r="M342"/>
      <c r="N342"/>
    </row>
    <row r="343" spans="8:14" ht="12.75">
      <c r="H343" s="60"/>
      <c r="I343" s="66"/>
      <c r="J343" s="67"/>
      <c r="K343" s="16"/>
      <c r="L343"/>
      <c r="M343"/>
      <c r="N343"/>
    </row>
    <row r="344" spans="8:14" ht="12.75">
      <c r="H344" s="60"/>
      <c r="I344" s="66"/>
      <c r="J344" s="67"/>
      <c r="K344" s="16"/>
      <c r="L344"/>
      <c r="M344"/>
      <c r="N344"/>
    </row>
    <row r="345" spans="8:14" ht="12.75">
      <c r="H345" s="60"/>
      <c r="I345" s="66">
        <v>4772354</v>
      </c>
      <c r="J345" s="67"/>
      <c r="K345" s="16"/>
      <c r="L345"/>
      <c r="M345"/>
      <c r="N345"/>
    </row>
    <row r="346" spans="8:14" ht="12.75">
      <c r="H346" s="60"/>
      <c r="I346" s="66">
        <v>362335</v>
      </c>
      <c r="J346" s="67"/>
      <c r="K346" s="16"/>
      <c r="L346"/>
      <c r="M346"/>
      <c r="N346"/>
    </row>
    <row r="347" spans="8:14" ht="12.75">
      <c r="H347" s="60"/>
      <c r="I347" s="66">
        <v>996794</v>
      </c>
      <c r="J347" s="67"/>
      <c r="K347" s="16"/>
      <c r="L347"/>
      <c r="M347"/>
      <c r="N347"/>
    </row>
    <row r="348" spans="8:14" ht="12.75">
      <c r="H348" s="60"/>
      <c r="I348" s="66">
        <v>4450199</v>
      </c>
      <c r="J348" s="67"/>
      <c r="K348" s="16"/>
      <c r="L348"/>
      <c r="M348"/>
      <c r="N348"/>
    </row>
    <row r="349" spans="8:14" ht="12.75">
      <c r="H349" s="60"/>
      <c r="I349" s="66">
        <v>1045234</v>
      </c>
      <c r="J349" s="67"/>
      <c r="K349" s="16"/>
      <c r="L349"/>
      <c r="M349"/>
      <c r="N349"/>
    </row>
    <row r="350" spans="8:14" ht="12.75">
      <c r="H350" s="60"/>
      <c r="I350" s="66">
        <v>10420</v>
      </c>
      <c r="J350" s="67"/>
      <c r="K350" s="16"/>
      <c r="L350"/>
      <c r="M350"/>
      <c r="N350"/>
    </row>
    <row r="351" spans="8:14" ht="12.75">
      <c r="H351" s="60"/>
      <c r="I351" s="66">
        <v>988541</v>
      </c>
      <c r="J351" s="67"/>
      <c r="K351" s="16"/>
      <c r="L351"/>
      <c r="M351"/>
      <c r="N351"/>
    </row>
    <row r="352" spans="8:14" ht="12.75">
      <c r="H352" s="60"/>
      <c r="I352" s="66">
        <v>369793</v>
      </c>
      <c r="J352" s="67"/>
      <c r="K352" s="16"/>
      <c r="L352"/>
      <c r="M352"/>
      <c r="N352"/>
    </row>
    <row r="353" spans="8:14" ht="12.75">
      <c r="H353" s="60"/>
      <c r="I353" s="66">
        <v>940128</v>
      </c>
      <c r="J353" s="67"/>
      <c r="K353" s="16"/>
      <c r="L353"/>
      <c r="M353"/>
      <c r="N353"/>
    </row>
    <row r="354" spans="8:14" ht="12.75">
      <c r="H354" s="60"/>
      <c r="I354" s="66">
        <v>1185743</v>
      </c>
      <c r="J354" s="67"/>
      <c r="K354" s="16"/>
      <c r="L354"/>
      <c r="M354"/>
      <c r="N354"/>
    </row>
    <row r="355" spans="8:14" ht="12.75">
      <c r="H355" s="60"/>
      <c r="I355" s="66">
        <v>1254657</v>
      </c>
      <c r="J355" s="67"/>
      <c r="K355" s="16"/>
      <c r="L355"/>
      <c r="M355"/>
      <c r="N355"/>
    </row>
    <row r="356" spans="8:14" ht="12.75">
      <c r="H356" s="60"/>
      <c r="I356" s="66">
        <v>458093</v>
      </c>
      <c r="J356" s="67"/>
      <c r="K356" s="16"/>
      <c r="L356"/>
      <c r="M356"/>
      <c r="N356"/>
    </row>
    <row r="357" spans="8:14" ht="12.75">
      <c r="H357" s="60"/>
      <c r="I357" s="66">
        <v>3001054</v>
      </c>
      <c r="J357" s="67"/>
      <c r="K357" s="16"/>
      <c r="L357"/>
      <c r="M357"/>
      <c r="N357"/>
    </row>
    <row r="358" spans="8:14" ht="12.75">
      <c r="H358" s="60"/>
      <c r="I358" s="66">
        <v>420654</v>
      </c>
      <c r="J358" s="67"/>
      <c r="K358" s="16"/>
      <c r="L358"/>
      <c r="M358"/>
      <c r="N358"/>
    </row>
    <row r="359" spans="8:14" ht="12.75">
      <c r="H359" s="60"/>
      <c r="I359" s="66">
        <v>762648</v>
      </c>
      <c r="J359" s="67"/>
      <c r="K359" s="16"/>
      <c r="L359"/>
      <c r="M359"/>
      <c r="N359"/>
    </row>
    <row r="360" spans="8:14" ht="12.75">
      <c r="H360" s="60"/>
      <c r="I360" s="66">
        <v>1046831</v>
      </c>
      <c r="J360" s="67"/>
      <c r="K360" s="16"/>
      <c r="L360"/>
      <c r="M360"/>
      <c r="N360"/>
    </row>
    <row r="361" spans="8:14" ht="12.75">
      <c r="H361" s="60"/>
      <c r="I361" s="66">
        <f>SUM(I345:I360)</f>
        <v>22065478</v>
      </c>
      <c r="J361" s="67"/>
      <c r="K361" s="16"/>
      <c r="L361"/>
      <c r="M361"/>
      <c r="N361"/>
    </row>
    <row r="362" spans="8:14" ht="12.75">
      <c r="H362" s="60"/>
      <c r="I362" s="66"/>
      <c r="J362" s="67"/>
      <c r="K362" s="16"/>
      <c r="L362"/>
      <c r="M362"/>
      <c r="N362"/>
    </row>
    <row r="363" spans="8:14" ht="12.75">
      <c r="H363" s="60"/>
      <c r="I363" s="66"/>
      <c r="J363" s="67"/>
      <c r="K363" s="16"/>
      <c r="L363"/>
      <c r="M363"/>
      <c r="N363"/>
    </row>
    <row r="364" spans="8:14" ht="12.75">
      <c r="H364" s="60"/>
      <c r="I364" s="66"/>
      <c r="J364" s="67"/>
      <c r="K364" s="16"/>
      <c r="L364"/>
      <c r="M364"/>
      <c r="N364"/>
    </row>
    <row r="365" spans="8:14" ht="12.75">
      <c r="H365" s="60"/>
      <c r="I365" s="66"/>
      <c r="J365" s="67"/>
      <c r="K365" s="16"/>
      <c r="L365"/>
      <c r="M365"/>
      <c r="N365"/>
    </row>
    <row r="366" spans="8:14" ht="12.75">
      <c r="H366" s="60"/>
      <c r="I366" s="66"/>
      <c r="J366" s="67"/>
      <c r="K366" s="16"/>
      <c r="L366"/>
      <c r="M366"/>
      <c r="N366"/>
    </row>
    <row r="367" spans="8:14" ht="12.75">
      <c r="H367" s="60"/>
      <c r="I367" s="66"/>
      <c r="J367" s="67"/>
      <c r="K367" s="16"/>
      <c r="L367"/>
      <c r="M367"/>
      <c r="N367"/>
    </row>
    <row r="368" spans="8:14" ht="12.75">
      <c r="H368" s="37"/>
      <c r="I368" s="49"/>
      <c r="J368" s="44"/>
      <c r="L368"/>
      <c r="M368"/>
      <c r="N368"/>
    </row>
    <row r="387" ht="1.5" customHeight="1"/>
    <row r="452" ht="12.75">
      <c r="H452" s="37"/>
    </row>
    <row r="453" spans="8:14" ht="12.75">
      <c r="H453" s="37"/>
      <c r="J453"/>
      <c r="K453" s="37"/>
      <c r="L453" s="49"/>
      <c r="M453" s="44"/>
      <c r="N453"/>
    </row>
    <row r="454" spans="8:14" ht="12.75">
      <c r="H454" s="37"/>
      <c r="J454"/>
      <c r="K454" s="37"/>
      <c r="L454" s="49"/>
      <c r="M454" s="44"/>
      <c r="N454"/>
    </row>
    <row r="455" spans="8:14" ht="12.75">
      <c r="H455" s="37"/>
      <c r="J455"/>
      <c r="K455" s="37"/>
      <c r="L455" s="49"/>
      <c r="M455" s="44"/>
      <c r="N455"/>
    </row>
    <row r="456" spans="8:14" ht="12.75">
      <c r="H456" s="37"/>
      <c r="J456"/>
      <c r="K456" s="37"/>
      <c r="L456" s="49"/>
      <c r="M456" s="44"/>
      <c r="N456"/>
    </row>
    <row r="457" spans="8:14" ht="12.75">
      <c r="H457" s="37"/>
      <c r="J457"/>
      <c r="K457" s="37"/>
      <c r="L457" s="49"/>
      <c r="M457" s="44"/>
      <c r="N457"/>
    </row>
    <row r="458" spans="8:14" ht="12.75">
      <c r="H458" s="37"/>
      <c r="J458"/>
      <c r="K458" s="37"/>
      <c r="L458" s="49"/>
      <c r="M458" s="44"/>
      <c r="N458"/>
    </row>
    <row r="459" spans="8:14" ht="12.75">
      <c r="H459" s="37"/>
      <c r="J459"/>
      <c r="K459" s="37"/>
      <c r="L459" s="49"/>
      <c r="M459" s="44"/>
      <c r="N459"/>
    </row>
    <row r="460" spans="8:14" ht="12.75">
      <c r="H460" s="37"/>
      <c r="J460"/>
      <c r="K460" s="37"/>
      <c r="L460" s="49"/>
      <c r="M460" s="44"/>
      <c r="N460"/>
    </row>
    <row r="461" spans="8:14" ht="12.75">
      <c r="H461" s="37"/>
      <c r="J461"/>
      <c r="K461" s="37"/>
      <c r="L461" s="49"/>
      <c r="M461" s="44"/>
      <c r="N461"/>
    </row>
    <row r="462" spans="8:14" ht="12.75">
      <c r="H462" s="37"/>
      <c r="J462"/>
      <c r="K462" s="37"/>
      <c r="L462" s="49"/>
      <c r="M462" s="44"/>
      <c r="N462"/>
    </row>
    <row r="463" spans="8:14" ht="12.75">
      <c r="H463" s="37"/>
      <c r="J463"/>
      <c r="K463" s="37"/>
      <c r="L463" s="49"/>
      <c r="M463" s="44"/>
      <c r="N463"/>
    </row>
    <row r="464" spans="8:14" ht="12.75">
      <c r="H464" s="37"/>
      <c r="J464"/>
      <c r="K464" s="37"/>
      <c r="L464" s="49"/>
      <c r="M464" s="44"/>
      <c r="N464"/>
    </row>
    <row r="465" spans="8:14" ht="12.75">
      <c r="H465" s="37"/>
      <c r="J465"/>
      <c r="K465" s="37"/>
      <c r="L465" s="49"/>
      <c r="M465" s="44"/>
      <c r="N465"/>
    </row>
    <row r="466" spans="8:14" ht="12.75">
      <c r="H466" s="37"/>
      <c r="J466"/>
      <c r="K466" s="37"/>
      <c r="L466" s="49"/>
      <c r="M466" s="44"/>
      <c r="N466"/>
    </row>
    <row r="467" spans="8:14" ht="12.75">
      <c r="H467" s="37"/>
      <c r="J467"/>
      <c r="K467" s="37"/>
      <c r="L467" s="49"/>
      <c r="M467" s="44"/>
      <c r="N467"/>
    </row>
    <row r="468" spans="8:14" ht="12.75">
      <c r="H468" s="37"/>
      <c r="J468"/>
      <c r="K468" s="37"/>
      <c r="L468" s="49"/>
      <c r="M468" s="44"/>
      <c r="N468"/>
    </row>
    <row r="469" spans="8:14" ht="12.75">
      <c r="H469" s="37"/>
      <c r="J469"/>
      <c r="K469" s="37"/>
      <c r="L469" s="49"/>
      <c r="M469" s="44"/>
      <c r="N469"/>
    </row>
    <row r="470" spans="8:14" ht="12.75">
      <c r="H470" s="37"/>
      <c r="J470"/>
      <c r="K470" s="37"/>
      <c r="L470" s="49"/>
      <c r="M470" s="44"/>
      <c r="N470"/>
    </row>
    <row r="471" spans="8:14" ht="12.75">
      <c r="H471" s="37"/>
      <c r="J471"/>
      <c r="K471" s="37"/>
      <c r="L471" s="49"/>
      <c r="M471" s="44"/>
      <c r="N471"/>
    </row>
    <row r="472" spans="8:14" ht="12.75">
      <c r="H472" s="37"/>
      <c r="J472"/>
      <c r="K472" s="37"/>
      <c r="L472" s="49"/>
      <c r="M472" s="44"/>
      <c r="N472"/>
    </row>
    <row r="473" spans="8:14" ht="12.75">
      <c r="H473" s="37"/>
      <c r="J473"/>
      <c r="K473" s="37"/>
      <c r="L473" s="49"/>
      <c r="M473" s="44"/>
      <c r="N473"/>
    </row>
    <row r="474" spans="8:14" ht="12.75">
      <c r="H474" s="37"/>
      <c r="J474"/>
      <c r="K474" s="37"/>
      <c r="L474" s="49"/>
      <c r="M474" s="44"/>
      <c r="N474"/>
    </row>
    <row r="475" spans="8:14" ht="12.75">
      <c r="H475" s="37"/>
      <c r="J475"/>
      <c r="K475" s="37"/>
      <c r="L475" s="49"/>
      <c r="M475" s="44"/>
      <c r="N475"/>
    </row>
    <row r="476" spans="10:14" ht="12.75">
      <c r="J476"/>
      <c r="K476" s="37"/>
      <c r="L476" s="49"/>
      <c r="M476" s="44"/>
      <c r="N476"/>
    </row>
  </sheetData>
  <sheetProtection/>
  <mergeCells count="1">
    <mergeCell ref="B2:L2"/>
  </mergeCells>
  <printOptions/>
  <pageMargins left="0.58" right="0.53" top="1" bottom="1" header="0" footer="0"/>
  <pageSetup horizontalDpi="600" verticalDpi="600" orientation="landscape" paperSize="1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1"/>
  <sheetViews>
    <sheetView zoomScalePageLayoutView="0" workbookViewId="0" topLeftCell="B1">
      <selection activeCell="A2" sqref="A2"/>
    </sheetView>
  </sheetViews>
  <sheetFormatPr defaultColWidth="11.421875" defaultRowHeight="12.75"/>
  <cols>
    <col min="1" max="1" width="20.140625" style="0" customWidth="1"/>
    <col min="2" max="2" width="20.8515625" style="0" customWidth="1"/>
    <col min="6" max="7" width="11.7109375" style="0" bestFit="1" customWidth="1"/>
    <col min="9" max="9" width="12.140625" style="37" bestFit="1" customWidth="1"/>
    <col min="10" max="11" width="11.7109375" style="37" bestFit="1" customWidth="1"/>
    <col min="12" max="12" width="12.140625" style="37" bestFit="1" customWidth="1"/>
    <col min="13" max="14" width="11.421875" style="44" customWidth="1"/>
  </cols>
  <sheetData>
    <row r="1" spans="1:14" ht="25.5">
      <c r="A1" s="54" t="s">
        <v>0</v>
      </c>
      <c r="B1" s="54" t="s">
        <v>69</v>
      </c>
      <c r="C1" s="55" t="s">
        <v>70</v>
      </c>
      <c r="D1" s="55" t="s">
        <v>71</v>
      </c>
      <c r="E1" s="53" t="s">
        <v>72</v>
      </c>
      <c r="F1" s="53" t="s">
        <v>73</v>
      </c>
      <c r="G1" s="53" t="s">
        <v>74</v>
      </c>
      <c r="H1" s="53" t="s">
        <v>75</v>
      </c>
      <c r="I1" s="56" t="s">
        <v>76</v>
      </c>
      <c r="J1" s="53" t="s">
        <v>77</v>
      </c>
      <c r="K1" s="53" t="s">
        <v>78</v>
      </c>
      <c r="L1" s="53" t="s">
        <v>79</v>
      </c>
      <c r="M1" s="38" t="s">
        <v>80</v>
      </c>
      <c r="N1" s="38" t="s">
        <v>81</v>
      </c>
    </row>
    <row r="2" spans="1:14" ht="12.75">
      <c r="A2" s="9" t="s">
        <v>82</v>
      </c>
      <c r="B2" s="12" t="s">
        <v>83</v>
      </c>
      <c r="C2" s="21"/>
      <c r="D2" s="24"/>
      <c r="E2" s="30"/>
      <c r="F2" s="33"/>
      <c r="G2" s="30"/>
      <c r="H2" s="26"/>
      <c r="I2" s="31"/>
      <c r="J2" s="36"/>
      <c r="K2" s="32"/>
      <c r="L2" s="34"/>
      <c r="M2" s="50"/>
      <c r="N2" s="39"/>
    </row>
    <row r="3" spans="1:14" ht="12.75">
      <c r="A3" s="10" t="s">
        <v>84</v>
      </c>
      <c r="B3" s="13" t="s">
        <v>85</v>
      </c>
      <c r="C3" s="14">
        <f aca="true" t="shared" si="0" ref="C3:H3">SUM(C4:C68)</f>
        <v>59357268</v>
      </c>
      <c r="D3" s="14">
        <f>SUM(D4:D68)</f>
        <v>57355480</v>
      </c>
      <c r="E3" s="14">
        <f t="shared" si="0"/>
        <v>53672298</v>
      </c>
      <c r="F3" s="14">
        <f t="shared" si="0"/>
        <v>53794323</v>
      </c>
      <c r="G3" s="14">
        <f t="shared" si="0"/>
        <v>53497734</v>
      </c>
      <c r="H3" s="14">
        <f t="shared" si="0"/>
        <v>53787610</v>
      </c>
      <c r="I3" s="14">
        <f aca="true" t="shared" si="1" ref="I3:N3">SUM(I4:I68)</f>
        <v>53071029</v>
      </c>
      <c r="J3" s="14">
        <f>SUM(J4:J68)</f>
        <v>58747132</v>
      </c>
      <c r="K3" s="14">
        <f t="shared" si="1"/>
        <v>56519459</v>
      </c>
      <c r="L3" s="14">
        <f t="shared" si="1"/>
        <v>54016517</v>
      </c>
      <c r="M3" s="14">
        <f t="shared" si="1"/>
        <v>56912092</v>
      </c>
      <c r="N3" s="14">
        <f t="shared" si="1"/>
        <v>65811444</v>
      </c>
    </row>
    <row r="4" spans="1:14" ht="12.75" customHeight="1">
      <c r="A4" s="9" t="s">
        <v>86</v>
      </c>
      <c r="B4" s="12" t="s">
        <v>87</v>
      </c>
      <c r="C4" s="22"/>
      <c r="D4" s="25"/>
      <c r="E4" s="22"/>
      <c r="F4" s="25"/>
      <c r="G4" s="22"/>
      <c r="H4" s="25"/>
      <c r="I4" s="22"/>
      <c r="J4" s="25"/>
      <c r="K4" s="22"/>
      <c r="L4" s="25"/>
      <c r="M4" s="51"/>
      <c r="N4" s="41"/>
    </row>
    <row r="5" spans="1:14" ht="12.75" customHeight="1">
      <c r="A5" s="9" t="s">
        <v>88</v>
      </c>
      <c r="B5" s="12" t="s">
        <v>89</v>
      </c>
      <c r="C5" s="22"/>
      <c r="D5" s="25"/>
      <c r="E5" s="22"/>
      <c r="F5" s="25"/>
      <c r="G5" s="22"/>
      <c r="H5" s="25"/>
      <c r="I5" s="22"/>
      <c r="J5" s="25"/>
      <c r="K5" s="22"/>
      <c r="L5" s="25"/>
      <c r="M5" s="51"/>
      <c r="N5" s="41"/>
    </row>
    <row r="6" spans="1:14" ht="12.75" customHeight="1">
      <c r="A6" s="9" t="s">
        <v>90</v>
      </c>
      <c r="B6" s="12" t="s">
        <v>3</v>
      </c>
      <c r="C6" s="22">
        <v>22978441</v>
      </c>
      <c r="D6" s="25">
        <v>22764437</v>
      </c>
      <c r="E6" s="22">
        <v>21498045</v>
      </c>
      <c r="F6" s="25">
        <v>21197223</v>
      </c>
      <c r="G6" s="22">
        <v>21371139</v>
      </c>
      <c r="H6" s="25">
        <v>21674198</v>
      </c>
      <c r="I6" s="22">
        <v>21190478</v>
      </c>
      <c r="J6" s="25">
        <v>21766919</v>
      </c>
      <c r="K6" s="22">
        <v>21588530</v>
      </c>
      <c r="L6" s="25">
        <v>21860972</v>
      </c>
      <c r="M6" s="51">
        <v>23075797</v>
      </c>
      <c r="N6" s="41">
        <v>23208080</v>
      </c>
    </row>
    <row r="7" spans="1:14" ht="12.75" customHeight="1">
      <c r="A7" s="9" t="s">
        <v>91</v>
      </c>
      <c r="B7" s="12" t="s">
        <v>92</v>
      </c>
      <c r="C7" s="22"/>
      <c r="D7" s="25"/>
      <c r="E7" s="22"/>
      <c r="F7" s="25"/>
      <c r="G7" s="22"/>
      <c r="H7" s="25"/>
      <c r="I7" s="22"/>
      <c r="J7" s="25"/>
      <c r="K7" s="22"/>
      <c r="L7" s="25"/>
      <c r="M7" s="51"/>
      <c r="N7" s="41"/>
    </row>
    <row r="8" spans="1:14" ht="12.75" customHeight="1">
      <c r="A8" s="9" t="s">
        <v>504</v>
      </c>
      <c r="B8" s="12" t="s">
        <v>505</v>
      </c>
      <c r="C8" s="22">
        <v>17501146</v>
      </c>
      <c r="D8" s="25">
        <v>17217133</v>
      </c>
      <c r="E8" s="22">
        <v>15303459</v>
      </c>
      <c r="F8" s="25">
        <v>15303459</v>
      </c>
      <c r="G8" s="22">
        <v>16133244</v>
      </c>
      <c r="H8" s="25">
        <v>15526265</v>
      </c>
      <c r="I8" s="22">
        <v>15526265</v>
      </c>
      <c r="J8" s="25">
        <v>15554278</v>
      </c>
      <c r="K8" s="22">
        <v>15703191</v>
      </c>
      <c r="L8" s="25">
        <v>16023826</v>
      </c>
      <c r="M8" s="51">
        <v>16605903</v>
      </c>
      <c r="N8" s="41">
        <v>16377468</v>
      </c>
    </row>
    <row r="9" spans="1:14" ht="12.75" customHeight="1">
      <c r="A9" s="9" t="s">
        <v>4</v>
      </c>
      <c r="B9" s="12" t="s">
        <v>5</v>
      </c>
      <c r="C9" s="22"/>
      <c r="D9" s="25"/>
      <c r="E9" s="22"/>
      <c r="F9" s="25"/>
      <c r="G9" s="22"/>
      <c r="H9" s="25"/>
      <c r="I9" s="22"/>
      <c r="J9" s="25"/>
      <c r="K9" s="22"/>
      <c r="L9" s="25"/>
      <c r="M9" s="51"/>
      <c r="N9" s="41"/>
    </row>
    <row r="10" spans="1:14" ht="12.75" customHeight="1">
      <c r="A10" s="9" t="s">
        <v>93</v>
      </c>
      <c r="B10" s="12" t="s">
        <v>94</v>
      </c>
      <c r="C10" s="22"/>
      <c r="D10" s="25"/>
      <c r="E10" s="22"/>
      <c r="F10" s="25"/>
      <c r="G10" s="22"/>
      <c r="H10" s="25"/>
      <c r="I10" s="22"/>
      <c r="J10" s="25"/>
      <c r="K10" s="22"/>
      <c r="L10" s="25"/>
      <c r="M10" s="51"/>
      <c r="N10" s="41"/>
    </row>
    <row r="11" spans="1:14" ht="12.75" customHeight="1">
      <c r="A11" s="9" t="s">
        <v>6</v>
      </c>
      <c r="B11" s="12" t="s">
        <v>7</v>
      </c>
      <c r="C11" s="22"/>
      <c r="D11" s="25"/>
      <c r="E11" s="22"/>
      <c r="F11" s="25"/>
      <c r="G11" s="22"/>
      <c r="H11" s="25"/>
      <c r="I11" s="22"/>
      <c r="J11" s="25"/>
      <c r="K11" s="22"/>
      <c r="L11" s="25"/>
      <c r="M11" s="51"/>
      <c r="N11" s="41"/>
    </row>
    <row r="12" spans="1:14" ht="12.75" customHeight="1">
      <c r="A12" s="9" t="s">
        <v>95</v>
      </c>
      <c r="B12" s="12" t="s">
        <v>96</v>
      </c>
      <c r="C12" s="22"/>
      <c r="D12" s="25"/>
      <c r="E12" s="22"/>
      <c r="F12" s="25"/>
      <c r="G12" s="22"/>
      <c r="H12" s="25"/>
      <c r="I12" s="22"/>
      <c r="J12" s="25"/>
      <c r="K12" s="22"/>
      <c r="L12" s="25"/>
      <c r="M12" s="51"/>
      <c r="N12" s="41"/>
    </row>
    <row r="13" spans="1:14" ht="12.75" customHeight="1">
      <c r="A13" s="9" t="s">
        <v>506</v>
      </c>
      <c r="B13" s="12" t="s">
        <v>507</v>
      </c>
      <c r="C13" s="22">
        <v>3437306</v>
      </c>
      <c r="D13" s="22">
        <v>3394704</v>
      </c>
      <c r="E13" s="22">
        <v>3099138</v>
      </c>
      <c r="F13" s="25">
        <v>3170121</v>
      </c>
      <c r="G13" s="22">
        <v>3196208</v>
      </c>
      <c r="H13" s="25">
        <v>3336003</v>
      </c>
      <c r="I13" s="22">
        <v>3169109</v>
      </c>
      <c r="J13" s="25">
        <v>3255576</v>
      </c>
      <c r="K13" s="22">
        <v>3228817</v>
      </c>
      <c r="L13" s="25">
        <v>3269684</v>
      </c>
      <c r="M13" s="51">
        <v>3451908</v>
      </c>
      <c r="N13" s="41">
        <v>3405013</v>
      </c>
    </row>
    <row r="14" spans="1:14" ht="12.75" customHeight="1">
      <c r="A14" s="9" t="s">
        <v>97</v>
      </c>
      <c r="B14" s="12" t="s">
        <v>98</v>
      </c>
      <c r="C14" s="22"/>
      <c r="D14" s="25"/>
      <c r="E14" s="22"/>
      <c r="F14" s="25"/>
      <c r="G14" s="22"/>
      <c r="H14" s="25"/>
      <c r="I14" s="22"/>
      <c r="J14" s="25"/>
      <c r="K14" s="22"/>
      <c r="L14" s="25"/>
      <c r="M14" s="51"/>
      <c r="N14" s="41"/>
    </row>
    <row r="15" spans="1:14" ht="12.75" customHeight="1">
      <c r="A15" s="9" t="s">
        <v>8</v>
      </c>
      <c r="B15" s="12" t="s">
        <v>9</v>
      </c>
      <c r="C15" s="22"/>
      <c r="D15" s="25"/>
      <c r="E15" s="22"/>
      <c r="F15" s="25"/>
      <c r="G15" s="22"/>
      <c r="H15" s="25"/>
      <c r="I15" s="22"/>
      <c r="J15" s="25"/>
      <c r="K15" s="22"/>
      <c r="L15" s="25"/>
      <c r="M15" s="51"/>
      <c r="N15" s="41"/>
    </row>
    <row r="16" spans="1:14" ht="12.75" customHeight="1">
      <c r="A16" s="9" t="s">
        <v>99</v>
      </c>
      <c r="B16" s="12" t="s">
        <v>100</v>
      </c>
      <c r="C16" s="22"/>
      <c r="D16" s="25"/>
      <c r="E16" s="22"/>
      <c r="F16" s="25"/>
      <c r="G16" s="22"/>
      <c r="H16" s="25"/>
      <c r="I16" s="22"/>
      <c r="J16" s="25"/>
      <c r="K16" s="22"/>
      <c r="L16" s="25"/>
      <c r="M16" s="51"/>
      <c r="N16" s="41"/>
    </row>
    <row r="17" spans="1:14" ht="12.75" customHeight="1">
      <c r="A17" s="9" t="s">
        <v>101</v>
      </c>
      <c r="B17" s="12" t="s">
        <v>102</v>
      </c>
      <c r="C17" s="22"/>
      <c r="D17" s="25"/>
      <c r="E17" s="22"/>
      <c r="F17" s="25"/>
      <c r="G17" s="22"/>
      <c r="H17" s="25"/>
      <c r="I17" s="22"/>
      <c r="J17" s="25"/>
      <c r="K17" s="22"/>
      <c r="L17" s="25"/>
      <c r="M17" s="51"/>
      <c r="N17" s="41"/>
    </row>
    <row r="18" spans="1:14" ht="12.75" customHeight="1">
      <c r="A18" s="9" t="s">
        <v>583</v>
      </c>
      <c r="B18" s="12" t="s">
        <v>584</v>
      </c>
      <c r="C18" s="22">
        <v>146044</v>
      </c>
      <c r="D18" s="22">
        <v>141886</v>
      </c>
      <c r="E18" s="22">
        <v>114724</v>
      </c>
      <c r="F18" s="25">
        <v>114724</v>
      </c>
      <c r="G18" s="22">
        <v>114724</v>
      </c>
      <c r="H18" s="25">
        <v>114724</v>
      </c>
      <c r="I18" s="22">
        <v>114724</v>
      </c>
      <c r="J18" s="25">
        <v>114724</v>
      </c>
      <c r="K18" s="22">
        <v>114724</v>
      </c>
      <c r="L18" s="25">
        <v>123924</v>
      </c>
      <c r="M18" s="51">
        <v>123924</v>
      </c>
      <c r="N18" s="41">
        <v>130120</v>
      </c>
    </row>
    <row r="19" spans="1:14" ht="12.75" customHeight="1">
      <c r="A19" s="9" t="s">
        <v>508</v>
      </c>
      <c r="B19" s="12" t="s">
        <v>509</v>
      </c>
      <c r="C19" s="22">
        <v>1198838</v>
      </c>
      <c r="D19" s="25"/>
      <c r="E19" s="22"/>
      <c r="F19" s="25"/>
      <c r="G19" s="22"/>
      <c r="H19" s="25"/>
      <c r="I19" s="22"/>
      <c r="J19" s="25"/>
      <c r="K19" s="22"/>
      <c r="L19" s="25"/>
      <c r="M19" s="51"/>
      <c r="N19" s="41"/>
    </row>
    <row r="20" spans="1:14" ht="12.75" customHeight="1">
      <c r="A20" s="9" t="s">
        <v>510</v>
      </c>
      <c r="B20" s="12" t="s">
        <v>511</v>
      </c>
      <c r="C20" s="22">
        <v>1285113</v>
      </c>
      <c r="D20" s="22">
        <v>1268907</v>
      </c>
      <c r="E20" s="22">
        <v>1193278</v>
      </c>
      <c r="F20" s="25">
        <v>1181873</v>
      </c>
      <c r="G20" s="22">
        <v>1191797</v>
      </c>
      <c r="H20" s="25">
        <v>1208164</v>
      </c>
      <c r="I20" s="22">
        <v>1180613</v>
      </c>
      <c r="J20" s="25">
        <v>1213506</v>
      </c>
      <c r="K20" s="22">
        <v>1204201</v>
      </c>
      <c r="L20" s="25">
        <v>1219748</v>
      </c>
      <c r="M20" s="51">
        <v>1287395</v>
      </c>
      <c r="N20" s="41">
        <v>1233093</v>
      </c>
    </row>
    <row r="21" spans="1:14" ht="12.75" customHeight="1">
      <c r="A21" s="9" t="s">
        <v>512</v>
      </c>
      <c r="B21" s="12" t="s">
        <v>513</v>
      </c>
      <c r="C21" s="22">
        <v>173384</v>
      </c>
      <c r="D21" s="25">
        <v>173384</v>
      </c>
      <c r="E21" s="25">
        <v>173384</v>
      </c>
      <c r="F21" s="25">
        <v>173384</v>
      </c>
      <c r="G21" s="22">
        <v>173384</v>
      </c>
      <c r="H21" s="25">
        <v>173384</v>
      </c>
      <c r="I21" s="22">
        <v>173384</v>
      </c>
      <c r="J21" s="25">
        <v>173384</v>
      </c>
      <c r="K21" s="22">
        <v>173384</v>
      </c>
      <c r="L21" s="25">
        <v>173384</v>
      </c>
      <c r="M21" s="51">
        <v>173384</v>
      </c>
      <c r="N21" s="41">
        <v>182054</v>
      </c>
    </row>
    <row r="22" spans="1:14" ht="12.75" customHeight="1">
      <c r="A22" s="9" t="s">
        <v>10</v>
      </c>
      <c r="B22" s="12" t="s">
        <v>11</v>
      </c>
      <c r="C22" s="22"/>
      <c r="D22" s="25"/>
      <c r="E22" s="22"/>
      <c r="F22" s="25"/>
      <c r="G22" s="22"/>
      <c r="H22" s="25"/>
      <c r="I22" s="22"/>
      <c r="J22" s="25"/>
      <c r="K22" s="22"/>
      <c r="L22" s="25"/>
      <c r="M22" s="51"/>
      <c r="N22" s="41"/>
    </row>
    <row r="23" spans="1:14" ht="12.75" customHeight="1">
      <c r="A23" s="9" t="s">
        <v>103</v>
      </c>
      <c r="B23" s="12" t="s">
        <v>104</v>
      </c>
      <c r="C23" s="22"/>
      <c r="D23" s="25"/>
      <c r="E23" s="22"/>
      <c r="F23" s="25"/>
      <c r="G23" s="22"/>
      <c r="H23" s="25"/>
      <c r="I23" s="22"/>
      <c r="J23" s="25"/>
      <c r="K23" s="22"/>
      <c r="L23" s="25"/>
      <c r="M23" s="51"/>
      <c r="N23" s="41"/>
    </row>
    <row r="24" spans="1:14" ht="12.75" customHeight="1">
      <c r="A24" s="9" t="s">
        <v>12</v>
      </c>
      <c r="B24" s="12" t="s">
        <v>13</v>
      </c>
      <c r="C24" s="22"/>
      <c r="D24" s="25"/>
      <c r="E24" s="22"/>
      <c r="F24" s="25"/>
      <c r="G24" s="22"/>
      <c r="H24" s="25"/>
      <c r="I24" s="22"/>
      <c r="J24" s="25"/>
      <c r="K24" s="22"/>
      <c r="L24" s="25"/>
      <c r="M24" s="51"/>
      <c r="N24" s="41"/>
    </row>
    <row r="25" spans="1:14" ht="12.75" customHeight="1">
      <c r="A25" s="9" t="s">
        <v>105</v>
      </c>
      <c r="B25" s="12" t="s">
        <v>106</v>
      </c>
      <c r="C25" s="22"/>
      <c r="D25" s="25"/>
      <c r="E25" s="22"/>
      <c r="F25" s="25"/>
      <c r="G25" s="22"/>
      <c r="H25" s="25"/>
      <c r="I25" s="22"/>
      <c r="J25" s="25"/>
      <c r="K25" s="22"/>
      <c r="L25" s="25"/>
      <c r="M25" s="51"/>
      <c r="N25" s="41"/>
    </row>
    <row r="26" spans="1:14" ht="12.75" customHeight="1">
      <c r="A26" s="9" t="s">
        <v>14</v>
      </c>
      <c r="B26" s="12" t="s">
        <v>15</v>
      </c>
      <c r="C26" s="22"/>
      <c r="D26" s="25"/>
      <c r="E26" s="22"/>
      <c r="F26" s="25"/>
      <c r="G26" s="22"/>
      <c r="H26" s="25"/>
      <c r="I26" s="22"/>
      <c r="J26" s="25"/>
      <c r="K26" s="22"/>
      <c r="L26" s="25"/>
      <c r="M26" s="51"/>
      <c r="N26" s="41"/>
    </row>
    <row r="27" spans="1:14" ht="12.75" customHeight="1">
      <c r="A27" s="9" t="s">
        <v>16</v>
      </c>
      <c r="B27" s="12" t="s">
        <v>17</v>
      </c>
      <c r="C27" s="22"/>
      <c r="D27" s="25"/>
      <c r="E27" s="22"/>
      <c r="F27" s="25"/>
      <c r="G27" s="22"/>
      <c r="H27" s="25"/>
      <c r="I27" s="22"/>
      <c r="J27" s="25"/>
      <c r="K27" s="22"/>
      <c r="L27" s="25"/>
      <c r="M27" s="51"/>
      <c r="N27" s="41"/>
    </row>
    <row r="28" spans="1:14" ht="12.75" customHeight="1">
      <c r="A28" s="9" t="s">
        <v>18</v>
      </c>
      <c r="B28" s="12" t="s">
        <v>19</v>
      </c>
      <c r="C28" s="22"/>
      <c r="D28" s="25"/>
      <c r="E28" s="22"/>
      <c r="F28" s="25"/>
      <c r="G28" s="22"/>
      <c r="H28" s="25"/>
      <c r="I28" s="22"/>
      <c r="J28" s="25"/>
      <c r="K28" s="22"/>
      <c r="L28" s="25"/>
      <c r="M28" s="51"/>
      <c r="N28" s="41"/>
    </row>
    <row r="29" spans="1:14" ht="12.75" customHeight="1">
      <c r="A29" s="9" t="s">
        <v>107</v>
      </c>
      <c r="B29" s="12" t="s">
        <v>108</v>
      </c>
      <c r="C29" s="22"/>
      <c r="D29" s="25"/>
      <c r="E29" s="22"/>
      <c r="F29" s="25"/>
      <c r="G29" s="22"/>
      <c r="H29" s="25"/>
      <c r="I29" s="22"/>
      <c r="J29" s="25"/>
      <c r="K29" s="22"/>
      <c r="L29" s="25"/>
      <c r="M29" s="51"/>
      <c r="N29" s="41"/>
    </row>
    <row r="30" spans="1:14" ht="12.75" customHeight="1">
      <c r="A30" s="9" t="s">
        <v>514</v>
      </c>
      <c r="B30" s="12" t="s">
        <v>515</v>
      </c>
      <c r="C30" s="22">
        <v>659381</v>
      </c>
      <c r="D30" s="22">
        <v>634117</v>
      </c>
      <c r="E30" s="22">
        <v>527883</v>
      </c>
      <c r="F30" s="25">
        <v>527883</v>
      </c>
      <c r="G30" s="22">
        <v>527883</v>
      </c>
      <c r="H30" s="25">
        <v>527883</v>
      </c>
      <c r="I30" s="22">
        <v>527883</v>
      </c>
      <c r="J30" s="25">
        <v>527883</v>
      </c>
      <c r="K30" s="22">
        <v>527883</v>
      </c>
      <c r="L30" s="25">
        <v>527883</v>
      </c>
      <c r="M30" s="51">
        <v>527883</v>
      </c>
      <c r="N30" s="41">
        <v>554277</v>
      </c>
    </row>
    <row r="31" spans="1:14" ht="12.75" customHeight="1">
      <c r="A31" s="9" t="s">
        <v>516</v>
      </c>
      <c r="B31" s="12" t="s">
        <v>517</v>
      </c>
      <c r="C31" s="22">
        <v>176837</v>
      </c>
      <c r="D31" s="25">
        <v>44394</v>
      </c>
      <c r="E31" s="22">
        <v>44394</v>
      </c>
      <c r="F31" s="25">
        <v>44394</v>
      </c>
      <c r="G31" s="22">
        <v>44394</v>
      </c>
      <c r="H31" s="25">
        <v>20397</v>
      </c>
      <c r="I31" s="22">
        <v>20397</v>
      </c>
      <c r="J31" s="25">
        <v>20397</v>
      </c>
      <c r="K31" s="22">
        <v>20397</v>
      </c>
      <c r="L31" s="25"/>
      <c r="M31" s="51"/>
      <c r="N31" s="41"/>
    </row>
    <row r="32" spans="1:14" ht="12.75" customHeight="1">
      <c r="A32" s="9" t="s">
        <v>518</v>
      </c>
      <c r="B32" s="12" t="s">
        <v>519</v>
      </c>
      <c r="C32" s="22"/>
      <c r="D32" s="25"/>
      <c r="E32" s="22"/>
      <c r="F32" s="25"/>
      <c r="G32" s="22"/>
      <c r="H32" s="25"/>
      <c r="I32" s="22"/>
      <c r="J32" s="25"/>
      <c r="K32" s="22"/>
      <c r="L32" s="25"/>
      <c r="M32" s="51"/>
      <c r="N32" s="41"/>
    </row>
    <row r="33" spans="1:14" ht="12.75" customHeight="1">
      <c r="A33" s="9" t="s">
        <v>109</v>
      </c>
      <c r="B33" s="12" t="s">
        <v>110</v>
      </c>
      <c r="C33" s="22"/>
      <c r="D33" s="25"/>
      <c r="E33" s="22"/>
      <c r="F33" s="25"/>
      <c r="G33" s="22"/>
      <c r="H33" s="25"/>
      <c r="I33" s="22"/>
      <c r="J33" s="25"/>
      <c r="K33" s="22"/>
      <c r="L33" s="25"/>
      <c r="M33" s="51"/>
      <c r="N33" s="41"/>
    </row>
    <row r="34" spans="1:14" ht="12.75" customHeight="1">
      <c r="A34" s="9" t="s">
        <v>20</v>
      </c>
      <c r="B34" s="12" t="s">
        <v>21</v>
      </c>
      <c r="C34" s="22"/>
      <c r="D34" s="25"/>
      <c r="E34" s="22"/>
      <c r="F34" s="25"/>
      <c r="G34" s="22"/>
      <c r="H34" s="25"/>
      <c r="I34" s="22"/>
      <c r="J34" s="25"/>
      <c r="K34" s="22"/>
      <c r="L34" s="25"/>
      <c r="M34" s="51"/>
      <c r="N34" s="41"/>
    </row>
    <row r="35" spans="1:14" ht="12.75" customHeight="1">
      <c r="A35" s="9" t="s">
        <v>520</v>
      </c>
      <c r="B35" s="12" t="s">
        <v>521</v>
      </c>
      <c r="C35" s="22">
        <v>493421</v>
      </c>
      <c r="D35" s="25">
        <v>493421</v>
      </c>
      <c r="E35" s="25">
        <v>473939</v>
      </c>
      <c r="F35" s="25">
        <v>473939</v>
      </c>
      <c r="G35" s="22">
        <v>473939</v>
      </c>
      <c r="H35" s="25">
        <v>473939</v>
      </c>
      <c r="I35" s="22">
        <v>473939</v>
      </c>
      <c r="J35" s="25">
        <v>2395177</v>
      </c>
      <c r="K35" s="22">
        <v>551865</v>
      </c>
      <c r="L35" s="25">
        <v>551865</v>
      </c>
      <c r="M35" s="51">
        <v>866593</v>
      </c>
      <c r="N35" s="41">
        <v>579449</v>
      </c>
    </row>
    <row r="36" spans="1:14" ht="12.75" customHeight="1">
      <c r="A36" s="9" t="s">
        <v>522</v>
      </c>
      <c r="B36" s="12" t="s">
        <v>523</v>
      </c>
      <c r="C36" s="22">
        <v>121759</v>
      </c>
      <c r="D36" s="25">
        <v>188173</v>
      </c>
      <c r="E36" s="25">
        <v>219166</v>
      </c>
      <c r="F36" s="25">
        <v>219166</v>
      </c>
      <c r="G36" s="22">
        <v>219166</v>
      </c>
      <c r="H36" s="25">
        <v>219166</v>
      </c>
      <c r="I36" s="22">
        <v>219166</v>
      </c>
      <c r="J36" s="25">
        <v>490558</v>
      </c>
      <c r="K36" s="22">
        <v>259138</v>
      </c>
      <c r="L36" s="25">
        <v>161731</v>
      </c>
      <c r="M36" s="51">
        <v>161731</v>
      </c>
      <c r="N36" s="41">
        <v>169813</v>
      </c>
    </row>
    <row r="37" spans="1:14" ht="12.75" customHeight="1">
      <c r="A37" s="9" t="s">
        <v>524</v>
      </c>
      <c r="B37" s="12" t="s">
        <v>525</v>
      </c>
      <c r="C37" s="22">
        <v>1624659</v>
      </c>
      <c r="D37" s="25">
        <v>1601938</v>
      </c>
      <c r="E37" s="22">
        <v>1532758</v>
      </c>
      <c r="F37" s="25">
        <v>1518768</v>
      </c>
      <c r="G37" s="22">
        <v>1530437</v>
      </c>
      <c r="H37" s="25">
        <v>1558398</v>
      </c>
      <c r="I37" s="22">
        <v>1519701</v>
      </c>
      <c r="J37" s="25">
        <v>1565817</v>
      </c>
      <c r="K37" s="22">
        <v>1551545</v>
      </c>
      <c r="L37" s="25">
        <v>1563874</v>
      </c>
      <c r="M37" s="51">
        <v>1655801</v>
      </c>
      <c r="N37" s="41">
        <v>1664601</v>
      </c>
    </row>
    <row r="38" spans="1:14" ht="12.75" customHeight="1">
      <c r="A38" s="9" t="s">
        <v>548</v>
      </c>
      <c r="B38" s="12" t="s">
        <v>577</v>
      </c>
      <c r="C38" s="22"/>
      <c r="D38" s="22"/>
      <c r="E38" s="22"/>
      <c r="F38" s="25"/>
      <c r="G38" s="22"/>
      <c r="H38" s="25"/>
      <c r="I38" s="22"/>
      <c r="J38" s="25"/>
      <c r="K38" s="22"/>
      <c r="L38" s="25"/>
      <c r="M38" s="51"/>
      <c r="N38" s="41"/>
    </row>
    <row r="39" spans="1:14" ht="12.75" customHeight="1">
      <c r="A39" s="9" t="s">
        <v>526</v>
      </c>
      <c r="B39" s="12" t="s">
        <v>527</v>
      </c>
      <c r="C39" s="22">
        <v>3235303</v>
      </c>
      <c r="D39" s="25">
        <v>3235303</v>
      </c>
      <c r="E39" s="22">
        <v>2784200</v>
      </c>
      <c r="F39" s="25">
        <v>2784200</v>
      </c>
      <c r="G39" s="22">
        <v>2784200</v>
      </c>
      <c r="H39" s="25">
        <v>2784200</v>
      </c>
      <c r="I39" s="22">
        <v>2784200</v>
      </c>
      <c r="J39" s="25">
        <v>2784200</v>
      </c>
      <c r="K39" s="22">
        <v>2784200</v>
      </c>
      <c r="L39" s="25">
        <v>2910428</v>
      </c>
      <c r="M39" s="51">
        <v>2910428</v>
      </c>
      <c r="N39" s="41">
        <v>2927175</v>
      </c>
    </row>
    <row r="40" spans="1:14" ht="12.75" customHeight="1">
      <c r="A40" s="9" t="s">
        <v>111</v>
      </c>
      <c r="B40" s="12" t="s">
        <v>22</v>
      </c>
      <c r="C40" s="22"/>
      <c r="D40" s="25"/>
      <c r="E40" s="22"/>
      <c r="F40" s="25"/>
      <c r="G40" s="22"/>
      <c r="H40" s="25"/>
      <c r="I40" s="22"/>
      <c r="J40" s="25"/>
      <c r="K40" s="22"/>
      <c r="L40" s="25"/>
      <c r="M40" s="51"/>
      <c r="N40" s="41"/>
    </row>
    <row r="41" spans="1:14" ht="12.75" customHeight="1">
      <c r="A41" s="9" t="s">
        <v>528</v>
      </c>
      <c r="B41" s="12" t="s">
        <v>529</v>
      </c>
      <c r="C41" s="22">
        <v>3887338</v>
      </c>
      <c r="D41" s="25">
        <v>3824149</v>
      </c>
      <c r="E41" s="22">
        <v>3540966</v>
      </c>
      <c r="F41" s="25">
        <v>4084399</v>
      </c>
      <c r="G41" s="22">
        <v>3476254</v>
      </c>
      <c r="H41" s="25">
        <v>3329747</v>
      </c>
      <c r="I41" s="22">
        <v>3414585</v>
      </c>
      <c r="J41" s="25">
        <v>5495835</v>
      </c>
      <c r="K41" s="22">
        <v>3367193</v>
      </c>
      <c r="L41" s="25">
        <v>3419851</v>
      </c>
      <c r="M41" s="51">
        <v>3895243</v>
      </c>
      <c r="N41" s="41">
        <v>3686454</v>
      </c>
    </row>
    <row r="42" spans="1:14" ht="12.75" customHeight="1">
      <c r="A42" s="9" t="s">
        <v>112</v>
      </c>
      <c r="B42" s="12" t="s">
        <v>113</v>
      </c>
      <c r="C42" s="22"/>
      <c r="D42" s="25"/>
      <c r="E42" s="22"/>
      <c r="F42" s="25"/>
      <c r="G42" s="22"/>
      <c r="H42" s="25"/>
      <c r="I42" s="22"/>
      <c r="J42" s="25"/>
      <c r="K42" s="22"/>
      <c r="L42" s="25"/>
      <c r="M42" s="51"/>
      <c r="N42" s="41"/>
    </row>
    <row r="43" spans="1:14" ht="12.75" customHeight="1">
      <c r="A43" s="9" t="s">
        <v>114</v>
      </c>
      <c r="B43" s="12" t="s">
        <v>115</v>
      </c>
      <c r="C43" s="22"/>
      <c r="D43" s="25"/>
      <c r="E43" s="22"/>
      <c r="F43" s="25"/>
      <c r="G43" s="22"/>
      <c r="H43" s="25"/>
      <c r="I43" s="22"/>
      <c r="J43" s="25"/>
      <c r="K43" s="22"/>
      <c r="L43" s="25"/>
      <c r="M43" s="51"/>
      <c r="N43" s="41"/>
    </row>
    <row r="44" spans="1:14" ht="12.75" customHeight="1">
      <c r="A44" s="9" t="s">
        <v>116</v>
      </c>
      <c r="B44" s="12" t="s">
        <v>23</v>
      </c>
      <c r="C44" s="22">
        <v>1716140</v>
      </c>
      <c r="D44" s="25">
        <v>1651376</v>
      </c>
      <c r="E44" s="22">
        <v>1525331</v>
      </c>
      <c r="F44" s="25">
        <v>1564690</v>
      </c>
      <c r="G44" s="22">
        <v>1538807</v>
      </c>
      <c r="H44" s="25">
        <v>1516899</v>
      </c>
      <c r="I44" s="22">
        <v>1425818</v>
      </c>
      <c r="J44" s="25">
        <v>1497834</v>
      </c>
      <c r="K44" s="22">
        <v>1432696</v>
      </c>
      <c r="L44" s="25">
        <v>1433114</v>
      </c>
      <c r="M44" s="51">
        <v>1453944</v>
      </c>
      <c r="N44" s="41">
        <v>1452321</v>
      </c>
    </row>
    <row r="45" spans="1:14" ht="12.75" customHeight="1">
      <c r="A45" s="9" t="s">
        <v>117</v>
      </c>
      <c r="B45" s="12" t="s">
        <v>118</v>
      </c>
      <c r="C45" s="22"/>
      <c r="D45" s="25"/>
      <c r="E45" s="22"/>
      <c r="F45" s="25"/>
      <c r="G45" s="22"/>
      <c r="H45" s="25"/>
      <c r="I45" s="22"/>
      <c r="J45" s="25"/>
      <c r="K45" s="22"/>
      <c r="L45" s="25"/>
      <c r="M45" s="51"/>
      <c r="N45" s="41"/>
    </row>
    <row r="46" spans="1:14" ht="12.75" customHeight="1">
      <c r="A46" s="9" t="s">
        <v>119</v>
      </c>
      <c r="B46" s="12" t="s">
        <v>120</v>
      </c>
      <c r="C46" s="22"/>
      <c r="D46" s="25"/>
      <c r="E46" s="22"/>
      <c r="F46" s="25"/>
      <c r="G46" s="22"/>
      <c r="H46" s="25"/>
      <c r="I46" s="22"/>
      <c r="J46" s="25"/>
      <c r="K46" s="22"/>
      <c r="L46" s="25"/>
      <c r="M46" s="51"/>
      <c r="N46" s="41"/>
    </row>
    <row r="47" spans="1:14" ht="12.75" customHeight="1">
      <c r="A47" s="9" t="s">
        <v>121</v>
      </c>
      <c r="B47" s="12" t="s">
        <v>122</v>
      </c>
      <c r="C47" s="22"/>
      <c r="D47" s="25"/>
      <c r="E47" s="22"/>
      <c r="F47" s="25"/>
      <c r="G47" s="22"/>
      <c r="H47" s="25"/>
      <c r="I47" s="22"/>
      <c r="J47" s="25"/>
      <c r="K47" s="22"/>
      <c r="L47" s="25"/>
      <c r="M47" s="51"/>
      <c r="N47" s="41"/>
    </row>
    <row r="48" spans="1:14" ht="12.75" customHeight="1">
      <c r="A48" s="9" t="s">
        <v>585</v>
      </c>
      <c r="B48" s="12" t="s">
        <v>586</v>
      </c>
      <c r="C48" s="22"/>
      <c r="D48" s="25"/>
      <c r="E48" s="22"/>
      <c r="F48" s="25">
        <v>665522</v>
      </c>
      <c r="G48" s="22"/>
      <c r="H48" s="25"/>
      <c r="I48" s="22">
        <v>481094</v>
      </c>
      <c r="J48" s="25"/>
      <c r="K48" s="22">
        <v>491669</v>
      </c>
      <c r="L48" s="25"/>
      <c r="M48" s="51"/>
      <c r="N48" s="41"/>
    </row>
    <row r="49" spans="1:14" ht="12.75" customHeight="1">
      <c r="A49" s="9" t="s">
        <v>123</v>
      </c>
      <c r="B49" s="12" t="s">
        <v>124</v>
      </c>
      <c r="C49" s="22"/>
      <c r="D49" s="25"/>
      <c r="E49" s="22"/>
      <c r="F49" s="25"/>
      <c r="G49" s="22"/>
      <c r="H49" s="25"/>
      <c r="I49" s="22"/>
      <c r="J49" s="25"/>
      <c r="K49" s="22"/>
      <c r="L49" s="25"/>
      <c r="M49" s="51"/>
      <c r="N49" s="41"/>
    </row>
    <row r="50" spans="1:14" ht="12.75" customHeight="1">
      <c r="A50" s="9" t="s">
        <v>125</v>
      </c>
      <c r="B50" s="12" t="s">
        <v>587</v>
      </c>
      <c r="C50" s="22"/>
      <c r="D50" s="25"/>
      <c r="E50" s="22"/>
      <c r="F50" s="25"/>
      <c r="G50" s="22"/>
      <c r="H50" s="25"/>
      <c r="I50" s="22"/>
      <c r="J50" s="25">
        <v>1168886</v>
      </c>
      <c r="K50" s="22"/>
      <c r="L50" s="25"/>
      <c r="M50" s="51"/>
      <c r="N50" s="41"/>
    </row>
    <row r="51" spans="1:14" ht="12.75" customHeight="1">
      <c r="A51" s="9" t="s">
        <v>563</v>
      </c>
      <c r="B51" s="12" t="s">
        <v>122</v>
      </c>
      <c r="C51" s="22"/>
      <c r="D51" s="25"/>
      <c r="E51" s="22"/>
      <c r="F51" s="25"/>
      <c r="G51" s="22"/>
      <c r="H51" s="25"/>
      <c r="I51" s="22"/>
      <c r="J51" s="25"/>
      <c r="K51" s="22"/>
      <c r="L51" s="25"/>
      <c r="M51" s="51"/>
      <c r="N51" s="41">
        <v>1168886</v>
      </c>
    </row>
    <row r="52" spans="1:14" ht="12.75" customHeight="1">
      <c r="A52" s="9" t="s">
        <v>126</v>
      </c>
      <c r="B52" s="12" t="s">
        <v>127</v>
      </c>
      <c r="C52" s="22"/>
      <c r="D52" s="25"/>
      <c r="E52" s="22"/>
      <c r="F52" s="25"/>
      <c r="G52" s="22"/>
      <c r="H52" s="25"/>
      <c r="I52" s="22"/>
      <c r="J52" s="25"/>
      <c r="K52" s="22"/>
      <c r="L52" s="25"/>
      <c r="M52" s="51"/>
      <c r="N52" s="41"/>
    </row>
    <row r="53" spans="1:14" ht="12.75" customHeight="1">
      <c r="A53" s="9" t="s">
        <v>128</v>
      </c>
      <c r="B53" s="12" t="s">
        <v>122</v>
      </c>
      <c r="C53" s="22"/>
      <c r="D53" s="25"/>
      <c r="E53" s="22"/>
      <c r="F53" s="25"/>
      <c r="G53" s="22"/>
      <c r="H53" s="25"/>
      <c r="I53" s="22"/>
      <c r="J53" s="25"/>
      <c r="K53" s="22"/>
      <c r="L53" s="25"/>
      <c r="M53" s="51"/>
      <c r="N53" s="41"/>
    </row>
    <row r="54" spans="1:14" ht="12.75" customHeight="1">
      <c r="A54" s="9" t="s">
        <v>129</v>
      </c>
      <c r="B54" s="12" t="s">
        <v>130</v>
      </c>
      <c r="C54" s="22"/>
      <c r="D54" s="25"/>
      <c r="E54" s="22"/>
      <c r="F54" s="25"/>
      <c r="G54" s="22"/>
      <c r="H54" s="25"/>
      <c r="I54" s="22"/>
      <c r="J54" s="25"/>
      <c r="K54" s="22"/>
      <c r="L54" s="25"/>
      <c r="M54" s="51"/>
      <c r="N54" s="41"/>
    </row>
    <row r="55" spans="1:14" ht="12.75" customHeight="1">
      <c r="A55" s="9" t="s">
        <v>530</v>
      </c>
      <c r="B55" s="12" t="s">
        <v>531</v>
      </c>
      <c r="C55" s="22">
        <v>722158</v>
      </c>
      <c r="D55" s="22">
        <v>722158</v>
      </c>
      <c r="E55" s="22">
        <v>722158</v>
      </c>
      <c r="F55" s="25">
        <v>722158</v>
      </c>
      <c r="G55" s="22">
        <v>722158</v>
      </c>
      <c r="H55" s="25">
        <v>722158</v>
      </c>
      <c r="I55" s="22">
        <v>722158</v>
      </c>
      <c r="J55" s="25">
        <v>722158</v>
      </c>
      <c r="K55" s="22">
        <v>722158</v>
      </c>
      <c r="L55" s="25">
        <v>722158</v>
      </c>
      <c r="M55" s="51">
        <v>722158</v>
      </c>
      <c r="N55" s="41">
        <v>758266</v>
      </c>
    </row>
    <row r="56" spans="1:14" ht="12.75" customHeight="1">
      <c r="A56" s="9" t="s">
        <v>131</v>
      </c>
      <c r="B56" s="12" t="s">
        <v>132</v>
      </c>
      <c r="C56" s="22"/>
      <c r="D56" s="25"/>
      <c r="E56" s="22"/>
      <c r="F56" s="25"/>
      <c r="G56" s="22"/>
      <c r="H56" s="25"/>
      <c r="I56" s="22"/>
      <c r="J56" s="25"/>
      <c r="K56" s="22"/>
      <c r="L56" s="25"/>
      <c r="M56" s="51"/>
      <c r="N56" s="41"/>
    </row>
    <row r="57" spans="1:14" ht="12.75" customHeight="1">
      <c r="A57" s="9" t="s">
        <v>133</v>
      </c>
      <c r="B57" s="12" t="s">
        <v>24</v>
      </c>
      <c r="C57" s="22"/>
      <c r="D57" s="25"/>
      <c r="E57" s="22"/>
      <c r="F57" s="25"/>
      <c r="G57" s="22"/>
      <c r="H57" s="25"/>
      <c r="I57" s="22"/>
      <c r="J57" s="25"/>
      <c r="K57" s="22"/>
      <c r="L57" s="25"/>
      <c r="M57" s="51"/>
      <c r="N57" s="41"/>
    </row>
    <row r="58" spans="1:14" ht="12.75" customHeight="1">
      <c r="A58" s="9" t="s">
        <v>134</v>
      </c>
      <c r="B58" s="12" t="s">
        <v>38</v>
      </c>
      <c r="C58" s="22"/>
      <c r="D58" s="25"/>
      <c r="E58" s="22"/>
      <c r="F58" s="25"/>
      <c r="G58" s="22"/>
      <c r="H58" s="25"/>
      <c r="I58" s="22"/>
      <c r="J58" s="25"/>
      <c r="K58" s="22"/>
      <c r="L58" s="25"/>
      <c r="M58" s="51"/>
      <c r="N58" s="41"/>
    </row>
    <row r="59" spans="1:14" ht="12.75" customHeight="1">
      <c r="A59" s="9" t="s">
        <v>135</v>
      </c>
      <c r="B59" s="12" t="s">
        <v>136</v>
      </c>
      <c r="C59" s="22"/>
      <c r="D59" s="25"/>
      <c r="E59" s="22"/>
      <c r="F59" s="25"/>
      <c r="G59" s="22"/>
      <c r="H59" s="25"/>
      <c r="I59" s="22"/>
      <c r="J59" s="25"/>
      <c r="K59" s="22"/>
      <c r="L59" s="25"/>
      <c r="M59" s="51"/>
      <c r="N59" s="41"/>
    </row>
    <row r="60" spans="1:14" ht="12.75" customHeight="1">
      <c r="A60" s="9" t="s">
        <v>137</v>
      </c>
      <c r="B60" s="12" t="s">
        <v>138</v>
      </c>
      <c r="C60" s="22"/>
      <c r="D60" s="25"/>
      <c r="E60" s="22"/>
      <c r="F60" s="25"/>
      <c r="G60" s="22"/>
      <c r="H60" s="25"/>
      <c r="I60" s="22"/>
      <c r="J60" s="25"/>
      <c r="K60" s="22"/>
      <c r="L60" s="25"/>
      <c r="M60" s="51"/>
      <c r="N60" s="41"/>
    </row>
    <row r="61" spans="1:14" ht="12.75" customHeight="1">
      <c r="A61" s="9" t="s">
        <v>139</v>
      </c>
      <c r="B61" s="12" t="s">
        <v>140</v>
      </c>
      <c r="C61" s="22"/>
      <c r="D61" s="25"/>
      <c r="E61" s="22"/>
      <c r="F61" s="25"/>
      <c r="G61" s="22"/>
      <c r="H61" s="25"/>
      <c r="I61" s="22"/>
      <c r="J61" s="25"/>
      <c r="K61" s="22"/>
      <c r="L61" s="25"/>
      <c r="M61" s="51"/>
      <c r="N61" s="41"/>
    </row>
    <row r="62" spans="1:14" ht="12.75" customHeight="1">
      <c r="A62" s="9" t="s">
        <v>141</v>
      </c>
      <c r="B62" s="12" t="s">
        <v>142</v>
      </c>
      <c r="C62" s="22"/>
      <c r="D62" s="25"/>
      <c r="E62" s="22"/>
      <c r="F62" s="25"/>
      <c r="G62" s="22"/>
      <c r="H62" s="25"/>
      <c r="I62" s="22"/>
      <c r="J62" s="25"/>
      <c r="K62" s="22">
        <v>2797868</v>
      </c>
      <c r="L62" s="25">
        <v>54075</v>
      </c>
      <c r="M62" s="51"/>
      <c r="N62" s="41"/>
    </row>
    <row r="63" spans="1:14" ht="12.75" customHeight="1">
      <c r="A63" s="9" t="s">
        <v>143</v>
      </c>
      <c r="B63" s="12" t="s">
        <v>144</v>
      </c>
      <c r="C63" s="22"/>
      <c r="D63" s="25"/>
      <c r="E63" s="22"/>
      <c r="F63" s="25"/>
      <c r="G63" s="22"/>
      <c r="H63" s="25"/>
      <c r="I63" s="22"/>
      <c r="J63" s="25"/>
      <c r="K63" s="22"/>
      <c r="L63" s="25"/>
      <c r="M63" s="51"/>
      <c r="N63" s="41">
        <v>1654374</v>
      </c>
    </row>
    <row r="64" spans="1:14" ht="12.75" customHeight="1">
      <c r="A64" s="9" t="s">
        <v>145</v>
      </c>
      <c r="B64" s="12" t="s">
        <v>146</v>
      </c>
      <c r="C64" s="22"/>
      <c r="D64" s="25"/>
      <c r="E64" s="22">
        <v>632760</v>
      </c>
      <c r="F64" s="25">
        <v>26365</v>
      </c>
      <c r="G64" s="22"/>
      <c r="H64" s="25">
        <v>580030</v>
      </c>
      <c r="I64" s="22">
        <v>127515</v>
      </c>
      <c r="J64" s="25"/>
      <c r="K64" s="22"/>
      <c r="L64" s="25"/>
      <c r="M64" s="51"/>
      <c r="N64" s="41"/>
    </row>
    <row r="65" spans="1:14" ht="12.75" customHeight="1">
      <c r="A65" s="9" t="s">
        <v>147</v>
      </c>
      <c r="B65" s="12" t="s">
        <v>148</v>
      </c>
      <c r="C65" s="22"/>
      <c r="D65" s="25"/>
      <c r="E65" s="22"/>
      <c r="F65" s="25"/>
      <c r="G65" s="22"/>
      <c r="H65" s="25"/>
      <c r="I65" s="22"/>
      <c r="J65" s="25"/>
      <c r="K65" s="22"/>
      <c r="L65" s="25"/>
      <c r="M65" s="51"/>
      <c r="N65" s="41"/>
    </row>
    <row r="66" spans="1:14" ht="12.75" customHeight="1">
      <c r="A66" s="9" t="s">
        <v>149</v>
      </c>
      <c r="B66" s="12" t="s">
        <v>150</v>
      </c>
      <c r="C66" s="22"/>
      <c r="D66" s="25"/>
      <c r="E66" s="22"/>
      <c r="F66" s="25"/>
      <c r="G66" s="22"/>
      <c r="H66" s="25"/>
      <c r="I66" s="22"/>
      <c r="J66" s="25"/>
      <c r="K66" s="22"/>
      <c r="L66" s="25"/>
      <c r="M66" s="51"/>
      <c r="N66" s="41">
        <v>6660000</v>
      </c>
    </row>
    <row r="67" spans="1:14" ht="12.75" customHeight="1">
      <c r="A67" s="9" t="s">
        <v>598</v>
      </c>
      <c r="B67" s="12" t="s">
        <v>599</v>
      </c>
      <c r="C67" s="22"/>
      <c r="D67" s="25"/>
      <c r="E67" s="22"/>
      <c r="F67" s="25"/>
      <c r="G67" s="22"/>
      <c r="H67" s="25"/>
      <c r="I67" s="22"/>
      <c r="J67" s="25"/>
      <c r="K67" s="22"/>
      <c r="L67" s="25"/>
      <c r="M67" s="51"/>
      <c r="N67" s="41"/>
    </row>
    <row r="68" spans="1:14" ht="12.75" customHeight="1">
      <c r="A68" s="9" t="s">
        <v>151</v>
      </c>
      <c r="B68" s="12" t="s">
        <v>152</v>
      </c>
      <c r="C68" s="22"/>
      <c r="D68" s="25"/>
      <c r="E68" s="22">
        <v>286715</v>
      </c>
      <c r="F68" s="25">
        <v>22055</v>
      </c>
      <c r="G68" s="22"/>
      <c r="H68" s="25">
        <v>22055</v>
      </c>
      <c r="I68" s="22"/>
      <c r="J68" s="25"/>
      <c r="K68" s="22"/>
      <c r="L68" s="25"/>
      <c r="M68" s="51"/>
      <c r="N68" s="41"/>
    </row>
    <row r="69" spans="1:14" ht="12.75" customHeight="1">
      <c r="A69" s="10" t="s">
        <v>153</v>
      </c>
      <c r="B69" s="13" t="s">
        <v>154</v>
      </c>
      <c r="C69" s="14">
        <f aca="true" t="shared" si="2" ref="C69:H69">SUM(C70:C122)</f>
        <v>15804505</v>
      </c>
      <c r="D69" s="14">
        <f t="shared" si="2"/>
        <v>16333864</v>
      </c>
      <c r="E69" s="14">
        <f t="shared" si="2"/>
        <v>22264907</v>
      </c>
      <c r="F69" s="14">
        <f t="shared" si="2"/>
        <v>24407570</v>
      </c>
      <c r="G69" s="14">
        <f t="shared" si="2"/>
        <v>27339173</v>
      </c>
      <c r="H69" s="14">
        <f t="shared" si="2"/>
        <v>33229530</v>
      </c>
      <c r="I69" s="14">
        <f aca="true" t="shared" si="3" ref="I69:N69">SUM(I70:I122)</f>
        <v>28565519</v>
      </c>
      <c r="J69" s="14">
        <f>SUM(J70:J122)</f>
        <v>31549700</v>
      </c>
      <c r="K69" s="14">
        <f t="shared" si="3"/>
        <v>31507153</v>
      </c>
      <c r="L69" s="14">
        <f t="shared" si="3"/>
        <v>27877708</v>
      </c>
      <c r="M69" s="14">
        <f t="shared" si="3"/>
        <v>26947937</v>
      </c>
      <c r="N69" s="14">
        <f t="shared" si="3"/>
        <v>37314857</v>
      </c>
    </row>
    <row r="70" spans="1:14" ht="12.75" customHeight="1">
      <c r="A70" s="9" t="s">
        <v>155</v>
      </c>
      <c r="B70" s="12" t="s">
        <v>89</v>
      </c>
      <c r="C70" s="22"/>
      <c r="D70" s="25"/>
      <c r="E70" s="22"/>
      <c r="F70" s="25"/>
      <c r="G70" s="22"/>
      <c r="H70" s="25"/>
      <c r="I70" s="22"/>
      <c r="J70" s="25"/>
      <c r="K70" s="22"/>
      <c r="L70" s="25"/>
      <c r="M70" s="51"/>
      <c r="N70" s="41"/>
    </row>
    <row r="71" spans="1:14" ht="12.75" customHeight="1">
      <c r="A71" s="9" t="s">
        <v>156</v>
      </c>
      <c r="B71" s="12" t="s">
        <v>3</v>
      </c>
      <c r="C71" s="22">
        <v>9443478</v>
      </c>
      <c r="D71" s="25">
        <v>10430442</v>
      </c>
      <c r="E71" s="22">
        <v>13311873</v>
      </c>
      <c r="F71" s="25">
        <v>14174796</v>
      </c>
      <c r="G71" s="22">
        <v>16540727</v>
      </c>
      <c r="H71" s="25">
        <v>21442570</v>
      </c>
      <c r="I71" s="22">
        <v>16616994</v>
      </c>
      <c r="J71" s="25">
        <v>17926212</v>
      </c>
      <c r="K71" s="22">
        <v>17093807</v>
      </c>
      <c r="L71" s="25">
        <v>16908789</v>
      </c>
      <c r="M71" s="51">
        <v>16192794</v>
      </c>
      <c r="N71" s="41">
        <v>17278507</v>
      </c>
    </row>
    <row r="72" spans="1:14" ht="12.75" customHeight="1">
      <c r="A72" s="9" t="s">
        <v>157</v>
      </c>
      <c r="B72" s="12" t="s">
        <v>92</v>
      </c>
      <c r="C72" s="22"/>
      <c r="D72" s="25"/>
      <c r="E72" s="22"/>
      <c r="F72" s="25"/>
      <c r="G72" s="22"/>
      <c r="H72" s="25"/>
      <c r="I72" s="22"/>
      <c r="J72" s="25"/>
      <c r="K72" s="22"/>
      <c r="L72" s="25"/>
      <c r="M72" s="51"/>
      <c r="N72" s="41"/>
    </row>
    <row r="73" spans="1:14" ht="12.75" customHeight="1">
      <c r="A73" s="9" t="s">
        <v>532</v>
      </c>
      <c r="B73" s="12" t="s">
        <v>505</v>
      </c>
      <c r="C73" s="22">
        <v>1422722</v>
      </c>
      <c r="D73" s="25">
        <v>1413255</v>
      </c>
      <c r="E73" s="22">
        <v>2463914</v>
      </c>
      <c r="F73" s="25">
        <v>2400534</v>
      </c>
      <c r="G73" s="22">
        <v>3007830</v>
      </c>
      <c r="H73" s="25">
        <v>3142402</v>
      </c>
      <c r="I73" s="22">
        <v>2861956</v>
      </c>
      <c r="J73" s="25">
        <v>3514536</v>
      </c>
      <c r="K73" s="22">
        <v>3119354</v>
      </c>
      <c r="L73" s="25">
        <v>2989415</v>
      </c>
      <c r="M73" s="51">
        <v>3016868</v>
      </c>
      <c r="N73" s="41">
        <v>3251525</v>
      </c>
    </row>
    <row r="74" spans="1:14" ht="12.75" customHeight="1">
      <c r="A74" s="9" t="s">
        <v>158</v>
      </c>
      <c r="B74" s="12" t="s">
        <v>159</v>
      </c>
      <c r="C74" s="22"/>
      <c r="D74" s="25"/>
      <c r="E74" s="22"/>
      <c r="F74" s="25"/>
      <c r="G74" s="22"/>
      <c r="H74" s="25"/>
      <c r="I74" s="22"/>
      <c r="J74" s="25"/>
      <c r="K74" s="22"/>
      <c r="L74" s="25"/>
      <c r="M74" s="51"/>
      <c r="N74" s="41"/>
    </row>
    <row r="75" spans="1:14" ht="12.75" customHeight="1">
      <c r="A75" s="9" t="s">
        <v>160</v>
      </c>
      <c r="B75" s="12" t="s">
        <v>94</v>
      </c>
      <c r="C75" s="22"/>
      <c r="D75" s="25"/>
      <c r="E75" s="22"/>
      <c r="F75" s="25"/>
      <c r="G75" s="22"/>
      <c r="H75" s="25"/>
      <c r="I75" s="22"/>
      <c r="J75" s="25"/>
      <c r="K75" s="22"/>
      <c r="L75" s="25"/>
      <c r="M75" s="51"/>
      <c r="N75" s="41"/>
    </row>
    <row r="76" spans="1:14" ht="12.75" customHeight="1">
      <c r="A76" s="9" t="s">
        <v>25</v>
      </c>
      <c r="B76" s="12" t="s">
        <v>26</v>
      </c>
      <c r="C76" s="22"/>
      <c r="D76" s="25"/>
      <c r="E76" s="22"/>
      <c r="F76" s="25"/>
      <c r="G76" s="22"/>
      <c r="H76" s="25"/>
      <c r="I76" s="22"/>
      <c r="J76" s="25"/>
      <c r="K76" s="22"/>
      <c r="L76" s="25"/>
      <c r="M76" s="51"/>
      <c r="N76" s="41"/>
    </row>
    <row r="77" spans="1:14" ht="12.75" customHeight="1">
      <c r="A77" s="9" t="s">
        <v>533</v>
      </c>
      <c r="B77" s="12" t="s">
        <v>507</v>
      </c>
      <c r="C77" s="22">
        <v>1366666</v>
      </c>
      <c r="D77" s="25">
        <v>1396793</v>
      </c>
      <c r="E77" s="22">
        <v>1936068</v>
      </c>
      <c r="F77" s="25">
        <v>2065001</v>
      </c>
      <c r="G77" s="22">
        <v>2513985</v>
      </c>
      <c r="H77" s="25">
        <v>2571835</v>
      </c>
      <c r="I77" s="22">
        <v>2478039</v>
      </c>
      <c r="J77" s="25">
        <v>2674430</v>
      </c>
      <c r="K77" s="22">
        <v>2549565</v>
      </c>
      <c r="L77" s="25">
        <v>2521813</v>
      </c>
      <c r="M77" s="51">
        <v>2414412</v>
      </c>
      <c r="N77" s="41">
        <v>2576549</v>
      </c>
    </row>
    <row r="78" spans="1:14" ht="12.75" customHeight="1">
      <c r="A78" s="9" t="s">
        <v>161</v>
      </c>
      <c r="B78" s="12" t="s">
        <v>98</v>
      </c>
      <c r="C78" s="22"/>
      <c r="D78" s="25"/>
      <c r="E78" s="22"/>
      <c r="F78" s="25"/>
      <c r="G78" s="22"/>
      <c r="H78" s="25"/>
      <c r="I78" s="22"/>
      <c r="J78" s="25"/>
      <c r="K78" s="22"/>
      <c r="L78" s="25"/>
      <c r="M78" s="51"/>
      <c r="N78" s="41"/>
    </row>
    <row r="79" spans="1:14" ht="12.75" customHeight="1">
      <c r="A79" s="9" t="s">
        <v>27</v>
      </c>
      <c r="B79" s="12" t="s">
        <v>28</v>
      </c>
      <c r="C79" s="22"/>
      <c r="D79" s="25"/>
      <c r="E79" s="22"/>
      <c r="F79" s="25"/>
      <c r="G79" s="22"/>
      <c r="H79" s="25"/>
      <c r="I79" s="22"/>
      <c r="J79" s="25"/>
      <c r="K79" s="22"/>
      <c r="L79" s="25"/>
      <c r="M79" s="51"/>
      <c r="N79" s="41"/>
    </row>
    <row r="80" spans="1:14" ht="12.75" customHeight="1">
      <c r="A80" s="9" t="s">
        <v>162</v>
      </c>
      <c r="B80" s="12" t="s">
        <v>100</v>
      </c>
      <c r="C80" s="22"/>
      <c r="D80" s="25"/>
      <c r="E80" s="22"/>
      <c r="F80" s="25"/>
      <c r="G80" s="22"/>
      <c r="H80" s="25"/>
      <c r="I80" s="22"/>
      <c r="J80" s="25"/>
      <c r="K80" s="22"/>
      <c r="L80" s="25"/>
      <c r="M80" s="51"/>
      <c r="N80" s="41"/>
    </row>
    <row r="81" spans="1:14" ht="12.75" customHeight="1">
      <c r="A81" s="9" t="s">
        <v>163</v>
      </c>
      <c r="B81" s="12" t="s">
        <v>102</v>
      </c>
      <c r="C81" s="22"/>
      <c r="D81" s="25"/>
      <c r="E81" s="22"/>
      <c r="F81" s="25"/>
      <c r="G81" s="22"/>
      <c r="H81" s="25"/>
      <c r="I81" s="22"/>
      <c r="J81" s="25"/>
      <c r="K81" s="22"/>
      <c r="L81" s="25"/>
      <c r="M81" s="51"/>
      <c r="N81" s="41"/>
    </row>
    <row r="82" spans="1:14" ht="12.75" customHeight="1">
      <c r="A82" s="9" t="s">
        <v>603</v>
      </c>
      <c r="B82" s="12" t="s">
        <v>584</v>
      </c>
      <c r="C82" s="22"/>
      <c r="D82" s="25"/>
      <c r="E82" s="22">
        <v>9200</v>
      </c>
      <c r="F82" s="25">
        <v>9200</v>
      </c>
      <c r="G82" s="22">
        <v>9200</v>
      </c>
      <c r="H82" s="25">
        <v>9200</v>
      </c>
      <c r="I82" s="22">
        <v>9200</v>
      </c>
      <c r="J82" s="25">
        <v>9200</v>
      </c>
      <c r="K82" s="22">
        <v>9200</v>
      </c>
      <c r="L82" s="25"/>
      <c r="M82" s="51"/>
      <c r="N82" s="41"/>
    </row>
    <row r="83" spans="1:14" ht="12.75" customHeight="1">
      <c r="A83" s="9" t="s">
        <v>534</v>
      </c>
      <c r="B83" s="12" t="s">
        <v>509</v>
      </c>
      <c r="C83" s="22">
        <v>190272</v>
      </c>
      <c r="D83" s="25"/>
      <c r="E83" s="22"/>
      <c r="F83" s="25"/>
      <c r="G83" s="22"/>
      <c r="H83" s="25"/>
      <c r="I83" s="22"/>
      <c r="J83" s="25"/>
      <c r="K83" s="22"/>
      <c r="L83" s="25"/>
      <c r="M83" s="51"/>
      <c r="N83" s="41"/>
    </row>
    <row r="84" spans="1:14" ht="12.75" customHeight="1">
      <c r="A84" s="9" t="s">
        <v>535</v>
      </c>
      <c r="B84" s="12" t="s">
        <v>511</v>
      </c>
      <c r="C84" s="22">
        <v>530091</v>
      </c>
      <c r="D84" s="25">
        <v>585814</v>
      </c>
      <c r="E84" s="22">
        <v>751139</v>
      </c>
      <c r="F84" s="25">
        <v>800720</v>
      </c>
      <c r="G84" s="22">
        <v>953137</v>
      </c>
      <c r="H84" s="25">
        <v>974383</v>
      </c>
      <c r="I84" s="22">
        <v>939751</v>
      </c>
      <c r="J84" s="25">
        <v>1013924</v>
      </c>
      <c r="K84" s="22">
        <v>967344</v>
      </c>
      <c r="L84" s="25">
        <v>956818</v>
      </c>
      <c r="M84" s="51">
        <v>915961</v>
      </c>
      <c r="N84" s="41">
        <v>930968</v>
      </c>
    </row>
    <row r="85" spans="1:14" ht="12.75" customHeight="1">
      <c r="A85" s="9" t="s">
        <v>29</v>
      </c>
      <c r="B85" s="12" t="s">
        <v>30</v>
      </c>
      <c r="C85" s="22"/>
      <c r="D85" s="25"/>
      <c r="E85" s="22"/>
      <c r="F85" s="25"/>
      <c r="G85" s="22"/>
      <c r="H85" s="25"/>
      <c r="I85" s="22"/>
      <c r="J85" s="25"/>
      <c r="K85" s="22"/>
      <c r="L85" s="25"/>
      <c r="M85" s="51"/>
      <c r="N85" s="41"/>
    </row>
    <row r="86" spans="1:14" ht="12.75" customHeight="1">
      <c r="A86" s="9" t="s">
        <v>164</v>
      </c>
      <c r="B86" s="12" t="s">
        <v>104</v>
      </c>
      <c r="C86" s="22"/>
      <c r="D86" s="25"/>
      <c r="E86" s="22"/>
      <c r="F86" s="25"/>
      <c r="G86" s="22"/>
      <c r="H86" s="25"/>
      <c r="I86" s="22"/>
      <c r="J86" s="25"/>
      <c r="K86" s="22"/>
      <c r="L86" s="25"/>
      <c r="M86" s="51"/>
      <c r="N86" s="41"/>
    </row>
    <row r="87" spans="1:14" ht="12.75" customHeight="1">
      <c r="A87" s="9" t="s">
        <v>165</v>
      </c>
      <c r="B87" s="12" t="s">
        <v>13</v>
      </c>
      <c r="C87" s="22"/>
      <c r="D87" s="25"/>
      <c r="E87" s="22"/>
      <c r="F87" s="25"/>
      <c r="G87" s="22"/>
      <c r="H87" s="25"/>
      <c r="I87" s="22"/>
      <c r="J87" s="25"/>
      <c r="K87" s="22"/>
      <c r="L87" s="25"/>
      <c r="M87" s="51"/>
      <c r="N87" s="41"/>
    </row>
    <row r="88" spans="1:14" ht="12.75" customHeight="1">
      <c r="A88" s="9" t="s">
        <v>166</v>
      </c>
      <c r="B88" s="12" t="s">
        <v>106</v>
      </c>
      <c r="C88" s="22"/>
      <c r="D88" s="25"/>
      <c r="E88" s="22"/>
      <c r="F88" s="25"/>
      <c r="G88" s="22"/>
      <c r="H88" s="25"/>
      <c r="I88" s="22"/>
      <c r="J88" s="25"/>
      <c r="K88" s="22"/>
      <c r="L88" s="25"/>
      <c r="M88" s="51"/>
      <c r="N88" s="41"/>
    </row>
    <row r="89" spans="1:14" ht="12.75" customHeight="1">
      <c r="A89" s="9" t="s">
        <v>31</v>
      </c>
      <c r="B89" s="12" t="s">
        <v>32</v>
      </c>
      <c r="C89" s="22"/>
      <c r="D89" s="25"/>
      <c r="E89" s="22"/>
      <c r="F89" s="25"/>
      <c r="G89" s="22"/>
      <c r="H89" s="25"/>
      <c r="I89" s="22"/>
      <c r="J89" s="25"/>
      <c r="K89" s="22"/>
      <c r="L89" s="25"/>
      <c r="M89" s="51"/>
      <c r="N89" s="41"/>
    </row>
    <row r="90" spans="1:14" ht="12.75" customHeight="1">
      <c r="A90" s="9" t="s">
        <v>33</v>
      </c>
      <c r="B90" s="12" t="s">
        <v>34</v>
      </c>
      <c r="C90" s="22"/>
      <c r="D90" s="25"/>
      <c r="E90" s="22"/>
      <c r="F90" s="25"/>
      <c r="G90" s="22"/>
      <c r="H90" s="25"/>
      <c r="I90" s="22"/>
      <c r="J90" s="25"/>
      <c r="K90" s="22"/>
      <c r="L90" s="25"/>
      <c r="M90" s="51"/>
      <c r="N90" s="41"/>
    </row>
    <row r="91" spans="1:14" ht="12.75" customHeight="1">
      <c r="A91" s="9" t="s">
        <v>35</v>
      </c>
      <c r="B91" s="12" t="s">
        <v>36</v>
      </c>
      <c r="C91" s="22"/>
      <c r="D91" s="25"/>
      <c r="E91" s="22"/>
      <c r="F91" s="25"/>
      <c r="G91" s="22"/>
      <c r="H91" s="25"/>
      <c r="I91" s="22"/>
      <c r="J91" s="25"/>
      <c r="K91" s="22"/>
      <c r="L91" s="25"/>
      <c r="M91" s="51"/>
      <c r="N91" s="41"/>
    </row>
    <row r="92" spans="1:14" ht="12.75" customHeight="1">
      <c r="A92" s="9" t="s">
        <v>536</v>
      </c>
      <c r="B92" s="12" t="s">
        <v>515</v>
      </c>
      <c r="C92" s="22"/>
      <c r="D92" s="25"/>
      <c r="E92" s="22"/>
      <c r="F92" s="25"/>
      <c r="G92" s="22"/>
      <c r="H92" s="25"/>
      <c r="I92" s="22"/>
      <c r="J92" s="25"/>
      <c r="K92" s="22"/>
      <c r="L92" s="25"/>
      <c r="M92" s="51"/>
      <c r="N92" s="41"/>
    </row>
    <row r="93" spans="1:14" ht="12.75" customHeight="1">
      <c r="A93" s="9" t="s">
        <v>562</v>
      </c>
      <c r="B93" s="12" t="s">
        <v>519</v>
      </c>
      <c r="C93" s="22"/>
      <c r="D93" s="25"/>
      <c r="E93" s="22"/>
      <c r="F93" s="25"/>
      <c r="G93" s="22"/>
      <c r="H93" s="25"/>
      <c r="I93" s="22"/>
      <c r="J93" s="25"/>
      <c r="K93" s="22"/>
      <c r="L93" s="25"/>
      <c r="M93" s="51"/>
      <c r="N93" s="41"/>
    </row>
    <row r="94" spans="1:14" ht="12.75" customHeight="1">
      <c r="A94" s="9" t="s">
        <v>167</v>
      </c>
      <c r="B94" s="12" t="s">
        <v>110</v>
      </c>
      <c r="C94" s="22"/>
      <c r="D94" s="25"/>
      <c r="E94" s="22"/>
      <c r="F94" s="25"/>
      <c r="G94" s="22"/>
      <c r="H94" s="25"/>
      <c r="I94" s="22"/>
      <c r="J94" s="25"/>
      <c r="K94" s="22"/>
      <c r="L94" s="25"/>
      <c r="M94" s="51"/>
      <c r="N94" s="41"/>
    </row>
    <row r="95" spans="1:14" ht="12.75" customHeight="1">
      <c r="A95" s="9" t="s">
        <v>37</v>
      </c>
      <c r="B95" s="12" t="s">
        <v>21</v>
      </c>
      <c r="C95" s="22"/>
      <c r="D95" s="25"/>
      <c r="E95" s="22"/>
      <c r="F95" s="25"/>
      <c r="G95" s="22"/>
      <c r="H95" s="25"/>
      <c r="I95" s="22"/>
      <c r="J95" s="25"/>
      <c r="K95" s="22"/>
      <c r="L95" s="25"/>
      <c r="M95" s="51"/>
      <c r="N95" s="41"/>
    </row>
    <row r="96" spans="1:14" ht="12.75" customHeight="1">
      <c r="A96" s="9" t="s">
        <v>600</v>
      </c>
      <c r="B96" s="12" t="s">
        <v>601</v>
      </c>
      <c r="C96" s="22"/>
      <c r="D96" s="25">
        <v>30993</v>
      </c>
      <c r="E96" s="22"/>
      <c r="F96" s="25"/>
      <c r="G96" s="22"/>
      <c r="H96" s="25"/>
      <c r="I96" s="22"/>
      <c r="J96" s="25"/>
      <c r="K96" s="22"/>
      <c r="L96" s="25"/>
      <c r="M96" s="51"/>
      <c r="N96" s="41"/>
    </row>
    <row r="97" spans="1:14" ht="12.75" customHeight="1">
      <c r="A97" s="9" t="s">
        <v>560</v>
      </c>
      <c r="B97" s="12" t="s">
        <v>578</v>
      </c>
      <c r="C97" s="22">
        <v>702249</v>
      </c>
      <c r="D97" s="25">
        <v>773346</v>
      </c>
      <c r="E97" s="22">
        <v>935093</v>
      </c>
      <c r="F97" s="25">
        <v>995137</v>
      </c>
      <c r="G97" s="22">
        <v>1184219</v>
      </c>
      <c r="H97" s="25">
        <v>1211784</v>
      </c>
      <c r="I97" s="22">
        <v>1166386</v>
      </c>
      <c r="J97" s="25">
        <v>1263382</v>
      </c>
      <c r="K97" s="22">
        <v>1196301</v>
      </c>
      <c r="L97" s="25">
        <v>1185804</v>
      </c>
      <c r="M97" s="51">
        <v>1133329</v>
      </c>
      <c r="N97" s="41">
        <v>1212075</v>
      </c>
    </row>
    <row r="98" spans="1:14" ht="12.75" customHeight="1">
      <c r="A98" s="9" t="s">
        <v>537</v>
      </c>
      <c r="B98" s="12" t="s">
        <v>525</v>
      </c>
      <c r="C98" s="22"/>
      <c r="D98" s="25"/>
      <c r="E98" s="22"/>
      <c r="F98" s="25"/>
      <c r="G98" s="22"/>
      <c r="H98" s="25"/>
      <c r="I98" s="22"/>
      <c r="J98" s="25"/>
      <c r="K98" s="22"/>
      <c r="L98" s="25"/>
      <c r="M98" s="51"/>
      <c r="N98" s="41"/>
    </row>
    <row r="99" spans="1:14" ht="12.75" customHeight="1">
      <c r="A99" s="9" t="s">
        <v>538</v>
      </c>
      <c r="B99" s="12" t="s">
        <v>527</v>
      </c>
      <c r="C99" s="22">
        <v>98283</v>
      </c>
      <c r="D99" s="25">
        <v>98283</v>
      </c>
      <c r="E99" s="22">
        <v>371833</v>
      </c>
      <c r="F99" s="25">
        <v>360758</v>
      </c>
      <c r="G99" s="22">
        <v>422439</v>
      </c>
      <c r="H99" s="25">
        <v>432283</v>
      </c>
      <c r="I99" s="22">
        <v>412380</v>
      </c>
      <c r="J99" s="25">
        <v>515466</v>
      </c>
      <c r="K99" s="22">
        <v>468561</v>
      </c>
      <c r="L99" s="25">
        <v>450669</v>
      </c>
      <c r="M99" s="51">
        <v>380910</v>
      </c>
      <c r="N99" s="41">
        <v>399955</v>
      </c>
    </row>
    <row r="100" spans="1:14" ht="12.75" customHeight="1">
      <c r="A100" s="9" t="s">
        <v>572</v>
      </c>
      <c r="B100" s="12" t="s">
        <v>573</v>
      </c>
      <c r="C100" s="22">
        <v>1619045</v>
      </c>
      <c r="D100" s="25">
        <v>1159066</v>
      </c>
      <c r="E100" s="22">
        <v>1423989</v>
      </c>
      <c r="F100" s="25">
        <v>2015726</v>
      </c>
      <c r="G100" s="22">
        <v>1764044</v>
      </c>
      <c r="H100" s="25">
        <v>2001591</v>
      </c>
      <c r="I100" s="22">
        <v>2203666</v>
      </c>
      <c r="J100" s="25">
        <v>3710494</v>
      </c>
      <c r="K100" s="22">
        <v>2111003</v>
      </c>
      <c r="L100" s="25">
        <v>2058345</v>
      </c>
      <c r="M100" s="51">
        <v>2075898</v>
      </c>
      <c r="N100" s="41">
        <v>2075898</v>
      </c>
    </row>
    <row r="101" spans="1:14" ht="12.75" customHeight="1">
      <c r="A101" s="9" t="s">
        <v>168</v>
      </c>
      <c r="B101" s="12" t="s">
        <v>113</v>
      </c>
      <c r="C101" s="22"/>
      <c r="D101" s="25"/>
      <c r="E101" s="22"/>
      <c r="F101" s="25"/>
      <c r="G101" s="22"/>
      <c r="H101" s="25"/>
      <c r="I101" s="22"/>
      <c r="J101" s="25"/>
      <c r="K101" s="22"/>
      <c r="L101" s="25"/>
      <c r="M101" s="51"/>
      <c r="N101" s="41"/>
    </row>
    <row r="102" spans="1:14" ht="12.75" customHeight="1">
      <c r="A102" s="9" t="s">
        <v>169</v>
      </c>
      <c r="B102" s="12" t="s">
        <v>115</v>
      </c>
      <c r="C102" s="22"/>
      <c r="D102" s="25"/>
      <c r="E102" s="22"/>
      <c r="F102" s="25"/>
      <c r="G102" s="22"/>
      <c r="H102" s="25"/>
      <c r="I102" s="22"/>
      <c r="J102" s="25"/>
      <c r="K102" s="22"/>
      <c r="L102" s="25"/>
      <c r="M102" s="51"/>
      <c r="N102" s="41"/>
    </row>
    <row r="103" spans="1:14" ht="12.75" customHeight="1">
      <c r="A103" s="9" t="s">
        <v>170</v>
      </c>
      <c r="B103" s="12" t="s">
        <v>23</v>
      </c>
      <c r="C103" s="22">
        <v>431699</v>
      </c>
      <c r="D103" s="25">
        <v>445872</v>
      </c>
      <c r="E103" s="22">
        <v>626018</v>
      </c>
      <c r="F103" s="25">
        <v>685942</v>
      </c>
      <c r="G103" s="22">
        <v>943592</v>
      </c>
      <c r="H103" s="25">
        <v>933422</v>
      </c>
      <c r="I103" s="22">
        <v>844516</v>
      </c>
      <c r="J103" s="25">
        <v>922056</v>
      </c>
      <c r="K103" s="22">
        <v>836908</v>
      </c>
      <c r="L103" s="25">
        <v>806055</v>
      </c>
      <c r="M103" s="51">
        <v>817765</v>
      </c>
      <c r="N103" s="41">
        <v>825106</v>
      </c>
    </row>
    <row r="104" spans="1:14" ht="12.75" customHeight="1">
      <c r="A104" s="9" t="s">
        <v>171</v>
      </c>
      <c r="B104" s="12" t="s">
        <v>118</v>
      </c>
      <c r="C104" s="22"/>
      <c r="D104" s="25"/>
      <c r="E104" s="22"/>
      <c r="F104" s="25"/>
      <c r="G104" s="22"/>
      <c r="H104" s="25"/>
      <c r="I104" s="22"/>
      <c r="J104" s="25"/>
      <c r="K104" s="22"/>
      <c r="L104" s="25"/>
      <c r="M104" s="51"/>
      <c r="N104" s="41"/>
    </row>
    <row r="105" spans="1:14" ht="12.75" customHeight="1">
      <c r="A105" s="9" t="s">
        <v>172</v>
      </c>
      <c r="B105" s="12" t="s">
        <v>120</v>
      </c>
      <c r="C105" s="22"/>
      <c r="D105" s="25"/>
      <c r="E105" s="22"/>
      <c r="F105" s="25"/>
      <c r="G105" s="22"/>
      <c r="H105" s="25"/>
      <c r="I105" s="22"/>
      <c r="J105" s="25"/>
      <c r="K105" s="22"/>
      <c r="L105" s="25"/>
      <c r="M105" s="51"/>
      <c r="N105" s="41"/>
    </row>
    <row r="106" spans="1:14" ht="12.75" customHeight="1">
      <c r="A106" s="9" t="s">
        <v>173</v>
      </c>
      <c r="B106" s="12" t="s">
        <v>122</v>
      </c>
      <c r="C106" s="22"/>
      <c r="D106" s="25"/>
      <c r="E106" s="22"/>
      <c r="F106" s="25"/>
      <c r="G106" s="22"/>
      <c r="H106" s="25"/>
      <c r="I106" s="22"/>
      <c r="J106" s="25"/>
      <c r="K106" s="22"/>
      <c r="L106" s="25"/>
      <c r="M106" s="51"/>
      <c r="N106" s="41"/>
    </row>
    <row r="107" spans="1:14" ht="12.75" customHeight="1">
      <c r="A107" s="9" t="s">
        <v>588</v>
      </c>
      <c r="B107" s="12" t="s">
        <v>589</v>
      </c>
      <c r="C107" s="22"/>
      <c r="D107" s="25"/>
      <c r="E107" s="22"/>
      <c r="F107" s="25">
        <v>899756</v>
      </c>
      <c r="G107" s="22"/>
      <c r="H107" s="25"/>
      <c r="I107" s="22">
        <v>1032631</v>
      </c>
      <c r="J107" s="25"/>
      <c r="K107" s="22">
        <v>1020065</v>
      </c>
      <c r="L107" s="25"/>
      <c r="M107" s="51"/>
      <c r="N107" s="41"/>
    </row>
    <row r="108" spans="1:14" ht="12.75" customHeight="1">
      <c r="A108" s="9" t="s">
        <v>174</v>
      </c>
      <c r="B108" s="12" t="s">
        <v>124</v>
      </c>
      <c r="C108" s="22"/>
      <c r="D108" s="25"/>
      <c r="E108" s="22"/>
      <c r="F108" s="25"/>
      <c r="G108" s="22"/>
      <c r="H108" s="25"/>
      <c r="I108" s="22"/>
      <c r="J108" s="25"/>
      <c r="K108" s="22"/>
      <c r="L108" s="25"/>
      <c r="M108" s="51"/>
      <c r="N108" s="41"/>
    </row>
    <row r="109" spans="1:14" ht="12.75" customHeight="1">
      <c r="A109" s="9" t="s">
        <v>175</v>
      </c>
      <c r="B109" s="12" t="s">
        <v>176</v>
      </c>
      <c r="C109" s="22"/>
      <c r="D109" s="25"/>
      <c r="E109" s="22"/>
      <c r="F109" s="25"/>
      <c r="G109" s="22"/>
      <c r="H109" s="25"/>
      <c r="I109" s="22"/>
      <c r="J109" s="25"/>
      <c r="K109" s="22"/>
      <c r="L109" s="25"/>
      <c r="M109" s="51"/>
      <c r="N109" s="41"/>
    </row>
    <row r="110" spans="1:14" ht="12.75" customHeight="1">
      <c r="A110" s="9" t="s">
        <v>177</v>
      </c>
      <c r="B110" s="12" t="s">
        <v>132</v>
      </c>
      <c r="C110" s="22"/>
      <c r="D110" s="25"/>
      <c r="E110" s="22"/>
      <c r="F110" s="25"/>
      <c r="G110" s="22"/>
      <c r="H110" s="25"/>
      <c r="I110" s="22"/>
      <c r="J110" s="25"/>
      <c r="K110" s="22"/>
      <c r="L110" s="25"/>
      <c r="M110" s="51"/>
      <c r="N110" s="41"/>
    </row>
    <row r="111" spans="1:14" ht="12.75" customHeight="1">
      <c r="A111" s="9" t="s">
        <v>178</v>
      </c>
      <c r="B111" s="12" t="s">
        <v>24</v>
      </c>
      <c r="C111" s="22"/>
      <c r="D111" s="25"/>
      <c r="E111" s="22"/>
      <c r="F111" s="25"/>
      <c r="G111" s="22"/>
      <c r="H111" s="25"/>
      <c r="I111" s="22"/>
      <c r="J111" s="25"/>
      <c r="K111" s="22"/>
      <c r="L111" s="25"/>
      <c r="M111" s="51"/>
      <c r="N111" s="41"/>
    </row>
    <row r="112" spans="1:14" ht="12.75" customHeight="1">
      <c r="A112" s="9" t="s">
        <v>179</v>
      </c>
      <c r="B112" s="12" t="s">
        <v>38</v>
      </c>
      <c r="C112" s="22"/>
      <c r="D112" s="25"/>
      <c r="E112" s="22"/>
      <c r="F112" s="25"/>
      <c r="G112" s="22"/>
      <c r="H112" s="25"/>
      <c r="I112" s="22"/>
      <c r="J112" s="25"/>
      <c r="K112" s="22"/>
      <c r="L112" s="25"/>
      <c r="M112" s="51"/>
      <c r="N112" s="41"/>
    </row>
    <row r="113" spans="1:14" ht="12.75" customHeight="1">
      <c r="A113" s="9" t="s">
        <v>180</v>
      </c>
      <c r="B113" s="12" t="s">
        <v>138</v>
      </c>
      <c r="C113" s="22"/>
      <c r="D113" s="25"/>
      <c r="E113" s="22"/>
      <c r="F113" s="25"/>
      <c r="G113" s="22"/>
      <c r="H113" s="25"/>
      <c r="I113" s="22"/>
      <c r="J113" s="25"/>
      <c r="K113" s="22"/>
      <c r="L113" s="25"/>
      <c r="M113" s="51"/>
      <c r="N113" s="41"/>
    </row>
    <row r="114" spans="1:14" ht="12.75" customHeight="1">
      <c r="A114" s="9" t="s">
        <v>181</v>
      </c>
      <c r="B114" s="12" t="s">
        <v>140</v>
      </c>
      <c r="C114" s="22"/>
      <c r="D114" s="25"/>
      <c r="E114" s="22"/>
      <c r="F114" s="25"/>
      <c r="G114" s="22"/>
      <c r="H114" s="25"/>
      <c r="I114" s="22"/>
      <c r="J114" s="25"/>
      <c r="K114" s="22"/>
      <c r="L114" s="25"/>
      <c r="M114" s="51"/>
      <c r="N114" s="41">
        <v>1641774</v>
      </c>
    </row>
    <row r="115" spans="1:14" ht="12.75" customHeight="1">
      <c r="A115" s="9" t="s">
        <v>182</v>
      </c>
      <c r="B115" s="12" t="s">
        <v>142</v>
      </c>
      <c r="C115" s="22"/>
      <c r="D115" s="25"/>
      <c r="E115" s="22"/>
      <c r="F115" s="25"/>
      <c r="G115" s="22"/>
      <c r="H115" s="25"/>
      <c r="I115" s="22"/>
      <c r="J115" s="25"/>
      <c r="K115" s="22">
        <v>2135045</v>
      </c>
      <c r="L115" s="25"/>
      <c r="M115" s="51"/>
      <c r="N115" s="41"/>
    </row>
    <row r="116" spans="1:14" ht="12.75" customHeight="1">
      <c r="A116" s="9" t="s">
        <v>183</v>
      </c>
      <c r="B116" s="12" t="s">
        <v>144</v>
      </c>
      <c r="C116" s="22"/>
      <c r="D116" s="25"/>
      <c r="E116" s="22"/>
      <c r="F116" s="25"/>
      <c r="G116" s="22"/>
      <c r="H116" s="25"/>
      <c r="I116" s="22"/>
      <c r="J116" s="25"/>
      <c r="K116" s="22"/>
      <c r="L116" s="25"/>
      <c r="M116" s="51"/>
      <c r="N116" s="41"/>
    </row>
    <row r="117" spans="1:14" ht="12.75" customHeight="1">
      <c r="A117" s="9" t="s">
        <v>184</v>
      </c>
      <c r="B117" s="12" t="s">
        <v>185</v>
      </c>
      <c r="C117" s="22"/>
      <c r="D117" s="25"/>
      <c r="E117" s="22">
        <v>237285</v>
      </c>
      <c r="F117" s="25"/>
      <c r="G117" s="22"/>
      <c r="H117" s="25">
        <v>421840</v>
      </c>
      <c r="I117" s="22"/>
      <c r="J117" s="25"/>
      <c r="K117" s="22"/>
      <c r="L117" s="25"/>
      <c r="M117" s="51"/>
      <c r="N117" s="41"/>
    </row>
    <row r="118" spans="1:14" ht="12.75" customHeight="1">
      <c r="A118" s="9" t="s">
        <v>186</v>
      </c>
      <c r="B118" s="12" t="s">
        <v>187</v>
      </c>
      <c r="C118" s="22"/>
      <c r="D118" s="25"/>
      <c r="E118" s="22"/>
      <c r="F118" s="25"/>
      <c r="G118" s="22"/>
      <c r="H118" s="25"/>
      <c r="I118" s="22"/>
      <c r="J118" s="25"/>
      <c r="K118" s="22"/>
      <c r="L118" s="25"/>
      <c r="M118" s="51"/>
      <c r="N118" s="41"/>
    </row>
    <row r="119" spans="1:14" ht="12.75" customHeight="1">
      <c r="A119" s="9" t="s">
        <v>188</v>
      </c>
      <c r="B119" s="12" t="s">
        <v>150</v>
      </c>
      <c r="C119" s="22"/>
      <c r="D119" s="25"/>
      <c r="E119" s="22"/>
      <c r="F119" s="25"/>
      <c r="G119" s="22"/>
      <c r="H119" s="25"/>
      <c r="I119" s="22"/>
      <c r="J119" s="25"/>
      <c r="K119" s="22"/>
      <c r="L119" s="25"/>
      <c r="M119" s="51"/>
      <c r="N119" s="41">
        <v>7122500</v>
      </c>
    </row>
    <row r="120" spans="1:14" ht="12.75" customHeight="1">
      <c r="A120" s="9" t="s">
        <v>189</v>
      </c>
      <c r="B120" s="12" t="s">
        <v>152</v>
      </c>
      <c r="C120" s="22"/>
      <c r="D120" s="25"/>
      <c r="E120" s="22">
        <v>198495</v>
      </c>
      <c r="F120" s="25"/>
      <c r="G120" s="22"/>
      <c r="H120" s="25">
        <v>88220</v>
      </c>
      <c r="I120" s="22"/>
      <c r="J120" s="25"/>
      <c r="K120" s="22"/>
      <c r="L120" s="25"/>
      <c r="M120" s="51"/>
      <c r="N120" s="41"/>
    </row>
    <row r="121" spans="1:14" ht="12.75" customHeight="1">
      <c r="A121" s="9" t="s">
        <v>190</v>
      </c>
      <c r="B121" s="12" t="s">
        <v>102</v>
      </c>
      <c r="C121" s="22"/>
      <c r="D121" s="25"/>
      <c r="E121" s="22"/>
      <c r="F121" s="25"/>
      <c r="G121" s="22"/>
      <c r="H121" s="25"/>
      <c r="I121" s="22"/>
      <c r="J121" s="25"/>
      <c r="K121" s="22"/>
      <c r="L121" s="25"/>
      <c r="M121" s="51"/>
      <c r="N121" s="41"/>
    </row>
    <row r="122" spans="1:14" ht="12.75" customHeight="1">
      <c r="A122" s="9" t="s">
        <v>191</v>
      </c>
      <c r="B122" s="12" t="s">
        <v>192</v>
      </c>
      <c r="C122" s="22"/>
      <c r="D122" s="25"/>
      <c r="E122" s="22"/>
      <c r="F122" s="25"/>
      <c r="G122" s="22"/>
      <c r="H122" s="25"/>
      <c r="I122" s="22"/>
      <c r="J122" s="25"/>
      <c r="K122" s="22"/>
      <c r="L122" s="25"/>
      <c r="M122" s="51"/>
      <c r="N122" s="41"/>
    </row>
    <row r="123" spans="1:14" ht="12.75" customHeight="1">
      <c r="A123" s="10" t="s">
        <v>193</v>
      </c>
      <c r="B123" s="13" t="s">
        <v>194</v>
      </c>
      <c r="C123" s="14">
        <f>C124</f>
        <v>0</v>
      </c>
      <c r="D123" s="14">
        <f aca="true" t="shared" si="4" ref="D123:N123">D124</f>
        <v>0</v>
      </c>
      <c r="E123" s="14">
        <f t="shared" si="4"/>
        <v>0</v>
      </c>
      <c r="F123" s="14">
        <f t="shared" si="4"/>
        <v>0</v>
      </c>
      <c r="G123" s="14">
        <f t="shared" si="4"/>
        <v>0</v>
      </c>
      <c r="H123" s="14">
        <f t="shared" si="4"/>
        <v>0</v>
      </c>
      <c r="I123" s="14">
        <f t="shared" si="4"/>
        <v>0</v>
      </c>
      <c r="J123" s="14">
        <f t="shared" si="4"/>
        <v>0</v>
      </c>
      <c r="K123" s="14">
        <f t="shared" si="4"/>
        <v>0</v>
      </c>
      <c r="L123" s="14">
        <f t="shared" si="4"/>
        <v>0</v>
      </c>
      <c r="M123" s="14">
        <f t="shared" si="4"/>
        <v>0</v>
      </c>
      <c r="N123" s="14">
        <f t="shared" si="4"/>
        <v>0</v>
      </c>
    </row>
    <row r="124" spans="1:14" ht="12.75" customHeight="1">
      <c r="A124" s="9" t="s">
        <v>195</v>
      </c>
      <c r="B124" s="12" t="s">
        <v>39</v>
      </c>
      <c r="C124" s="22"/>
      <c r="D124" s="25"/>
      <c r="E124" s="22"/>
      <c r="F124" s="25"/>
      <c r="G124" s="22"/>
      <c r="H124" s="25"/>
      <c r="I124" s="22"/>
      <c r="J124" s="25"/>
      <c r="K124" s="22"/>
      <c r="L124" s="25"/>
      <c r="M124" s="51"/>
      <c r="N124" s="41"/>
    </row>
    <row r="125" spans="1:14" ht="12.75" customHeight="1">
      <c r="A125" s="10" t="s">
        <v>196</v>
      </c>
      <c r="B125" s="13" t="s">
        <v>40</v>
      </c>
      <c r="C125" s="14">
        <f aca="true" t="shared" si="5" ref="C125:H125">SUM(C126:C129)</f>
        <v>22480334</v>
      </c>
      <c r="D125" s="14">
        <f>SUM(D126:D129)</f>
        <v>25014613</v>
      </c>
      <c r="E125" s="14">
        <f t="shared" si="5"/>
        <v>25639650</v>
      </c>
      <c r="F125" s="14">
        <f t="shared" si="5"/>
        <v>33460110</v>
      </c>
      <c r="G125" s="14">
        <f t="shared" si="5"/>
        <v>31194190</v>
      </c>
      <c r="H125" s="14">
        <f t="shared" si="5"/>
        <v>27188615</v>
      </c>
      <c r="I125" s="14">
        <f aca="true" t="shared" si="6" ref="I125:N125">SUM(I126:I129)</f>
        <v>28835224</v>
      </c>
      <c r="J125" s="14">
        <f>SUM(J126:J129)</f>
        <v>29780578</v>
      </c>
      <c r="K125" s="14">
        <f t="shared" si="6"/>
        <v>32605688</v>
      </c>
      <c r="L125" s="14">
        <f t="shared" si="6"/>
        <v>29414451</v>
      </c>
      <c r="M125" s="14">
        <f>SUM(M126:M129)</f>
        <v>29079410</v>
      </c>
      <c r="N125" s="14">
        <f t="shared" si="6"/>
        <v>46905656</v>
      </c>
    </row>
    <row r="126" spans="1:14" s="8" customFormat="1" ht="12.75" customHeight="1">
      <c r="A126" s="61" t="s">
        <v>579</v>
      </c>
      <c r="B126" s="62" t="s">
        <v>580</v>
      </c>
      <c r="C126" s="63">
        <v>15949597</v>
      </c>
      <c r="D126" s="63">
        <v>21865003</v>
      </c>
      <c r="E126" s="63">
        <v>22213090</v>
      </c>
      <c r="F126" s="64">
        <v>27386502</v>
      </c>
      <c r="G126" s="64">
        <v>28103171</v>
      </c>
      <c r="H126" s="64">
        <v>22682730</v>
      </c>
      <c r="I126" s="64">
        <v>26128765</v>
      </c>
      <c r="J126" s="64">
        <v>26849780</v>
      </c>
      <c r="K126" s="64">
        <v>25903921</v>
      </c>
      <c r="L126" s="64">
        <v>26876960</v>
      </c>
      <c r="M126" s="65">
        <v>26523158</v>
      </c>
      <c r="N126" s="65">
        <v>27057104</v>
      </c>
    </row>
    <row r="127" spans="1:14" s="8" customFormat="1" ht="12.75" customHeight="1">
      <c r="A127" s="61" t="s">
        <v>581</v>
      </c>
      <c r="B127" s="62" t="s">
        <v>113</v>
      </c>
      <c r="C127" s="63">
        <v>664675</v>
      </c>
      <c r="D127" s="63">
        <v>1037257</v>
      </c>
      <c r="E127" s="63">
        <v>977705</v>
      </c>
      <c r="F127" s="64">
        <v>1405123</v>
      </c>
      <c r="G127" s="64">
        <v>1066890</v>
      </c>
      <c r="H127" s="64">
        <v>1104290</v>
      </c>
      <c r="I127" s="64">
        <v>1020550</v>
      </c>
      <c r="J127" s="64">
        <v>1060196</v>
      </c>
      <c r="K127" s="64">
        <v>1038442</v>
      </c>
      <c r="L127" s="64">
        <v>1049266</v>
      </c>
      <c r="M127" s="65">
        <v>1036366</v>
      </c>
      <c r="N127" s="65">
        <v>1059885</v>
      </c>
    </row>
    <row r="128" spans="1:14" s="8" customFormat="1" ht="12.75" customHeight="1">
      <c r="A128" s="61" t="s">
        <v>582</v>
      </c>
      <c r="B128" s="62" t="s">
        <v>132</v>
      </c>
      <c r="C128" s="63">
        <v>311062</v>
      </c>
      <c r="D128" s="63">
        <v>1997353</v>
      </c>
      <c r="E128" s="63">
        <v>560445</v>
      </c>
      <c r="F128" s="64">
        <v>4135865</v>
      </c>
      <c r="G128" s="64">
        <v>2024129</v>
      </c>
      <c r="H128" s="64">
        <v>2215170</v>
      </c>
      <c r="I128" s="64">
        <v>1659544</v>
      </c>
      <c r="J128" s="64">
        <v>1870602</v>
      </c>
      <c r="K128" s="64">
        <v>1722542</v>
      </c>
      <c r="L128" s="64">
        <v>1488225</v>
      </c>
      <c r="M128" s="65">
        <v>1519886</v>
      </c>
      <c r="N128" s="65">
        <v>1594011</v>
      </c>
    </row>
    <row r="129" spans="1:14" s="8" customFormat="1" ht="12.75" customHeight="1">
      <c r="A129" s="61" t="s">
        <v>590</v>
      </c>
      <c r="B129" s="62" t="s">
        <v>138</v>
      </c>
      <c r="C129" s="63">
        <v>5555000</v>
      </c>
      <c r="D129" s="63">
        <v>115000</v>
      </c>
      <c r="E129" s="63">
        <v>1888410</v>
      </c>
      <c r="F129" s="64">
        <v>532620</v>
      </c>
      <c r="G129" s="64"/>
      <c r="H129" s="64">
        <v>1186425</v>
      </c>
      <c r="I129" s="64">
        <v>26365</v>
      </c>
      <c r="J129" s="64"/>
      <c r="K129" s="64">
        <v>3940783</v>
      </c>
      <c r="L129" s="64"/>
      <c r="M129" s="65"/>
      <c r="N129" s="65">
        <v>17194656</v>
      </c>
    </row>
    <row r="130" spans="1:14" ht="12.75" customHeight="1">
      <c r="A130" s="10" t="s">
        <v>539</v>
      </c>
      <c r="B130" s="13" t="s">
        <v>540</v>
      </c>
      <c r="C130" s="14">
        <v>715829</v>
      </c>
      <c r="D130" s="14">
        <v>697410</v>
      </c>
      <c r="E130" s="14">
        <v>697410</v>
      </c>
      <c r="F130" s="14">
        <v>697410</v>
      </c>
      <c r="G130" s="14">
        <v>678991</v>
      </c>
      <c r="H130" s="14">
        <v>697410</v>
      </c>
      <c r="I130" s="14">
        <v>697410</v>
      </c>
      <c r="J130" s="14">
        <v>697410</v>
      </c>
      <c r="K130" s="14">
        <v>697410</v>
      </c>
      <c r="L130" s="14">
        <v>697410</v>
      </c>
      <c r="M130" s="14">
        <v>681503</v>
      </c>
      <c r="N130" s="14">
        <v>696240</v>
      </c>
    </row>
    <row r="131" spans="1:14" ht="12.75" customHeight="1">
      <c r="A131" s="61" t="s">
        <v>591</v>
      </c>
      <c r="B131" s="62" t="s">
        <v>2</v>
      </c>
      <c r="C131" s="63"/>
      <c r="D131" s="63">
        <v>63109</v>
      </c>
      <c r="E131" s="63">
        <v>112954</v>
      </c>
      <c r="F131" s="64">
        <v>222564</v>
      </c>
      <c r="G131" s="64">
        <v>112954</v>
      </c>
      <c r="H131" s="64">
        <v>112954</v>
      </c>
      <c r="I131" s="64">
        <v>206448</v>
      </c>
      <c r="J131" s="64">
        <v>112954</v>
      </c>
      <c r="K131" s="64">
        <v>201509</v>
      </c>
      <c r="L131" s="64">
        <v>112954</v>
      </c>
      <c r="M131" s="65">
        <v>112954</v>
      </c>
      <c r="N131" s="65">
        <v>118602</v>
      </c>
    </row>
    <row r="132" spans="1:14" ht="12.75" customHeight="1">
      <c r="A132" s="10" t="s">
        <v>197</v>
      </c>
      <c r="B132" s="13" t="s">
        <v>198</v>
      </c>
      <c r="C132" s="14">
        <f>SUM(C133:C134)</f>
        <v>0</v>
      </c>
      <c r="D132" s="14">
        <f aca="true" t="shared" si="7" ref="D132:N132">SUM(D133:D134)</f>
        <v>0</v>
      </c>
      <c r="E132" s="14">
        <f t="shared" si="7"/>
        <v>0</v>
      </c>
      <c r="F132" s="14">
        <f t="shared" si="7"/>
        <v>0</v>
      </c>
      <c r="G132" s="14">
        <f t="shared" si="7"/>
        <v>0</v>
      </c>
      <c r="H132" s="14">
        <f t="shared" si="7"/>
        <v>0</v>
      </c>
      <c r="I132" s="14">
        <f t="shared" si="7"/>
        <v>0</v>
      </c>
      <c r="J132" s="14">
        <f t="shared" si="7"/>
        <v>0</v>
      </c>
      <c r="K132" s="14">
        <f t="shared" si="7"/>
        <v>0</v>
      </c>
      <c r="L132" s="14">
        <f t="shared" si="7"/>
        <v>0</v>
      </c>
      <c r="M132" s="14">
        <f t="shared" si="7"/>
        <v>0</v>
      </c>
      <c r="N132" s="14">
        <f t="shared" si="7"/>
        <v>0</v>
      </c>
    </row>
    <row r="133" spans="1:14" ht="12.75" customHeight="1">
      <c r="A133" s="9" t="s">
        <v>199</v>
      </c>
      <c r="B133" s="12" t="s">
        <v>200</v>
      </c>
      <c r="C133" s="23"/>
      <c r="D133" s="25"/>
      <c r="E133" s="22"/>
      <c r="F133" s="25"/>
      <c r="G133" s="22"/>
      <c r="H133" s="25"/>
      <c r="I133" s="22"/>
      <c r="J133" s="25"/>
      <c r="K133" s="22"/>
      <c r="L133" s="25"/>
      <c r="M133" s="51"/>
      <c r="N133" s="41"/>
    </row>
    <row r="134" spans="1:14" ht="12.75" customHeight="1">
      <c r="A134" s="9" t="s">
        <v>201</v>
      </c>
      <c r="B134" s="12" t="s">
        <v>41</v>
      </c>
      <c r="C134" s="22"/>
      <c r="D134" s="25"/>
      <c r="E134" s="22"/>
      <c r="F134" s="25"/>
      <c r="G134" s="22"/>
      <c r="H134" s="25"/>
      <c r="I134" s="22"/>
      <c r="J134" s="25"/>
      <c r="K134" s="22"/>
      <c r="L134" s="25"/>
      <c r="M134" s="51"/>
      <c r="N134" s="41"/>
    </row>
    <row r="135" spans="1:14" ht="12.75" customHeight="1">
      <c r="A135" s="10" t="s">
        <v>202</v>
      </c>
      <c r="B135" s="13" t="s">
        <v>203</v>
      </c>
      <c r="C135" s="14">
        <f>SUM(C136:C138)</f>
        <v>0</v>
      </c>
      <c r="D135" s="14">
        <f>SUM(D136:D138)</f>
        <v>0</v>
      </c>
      <c r="E135" s="14">
        <f>SUM(E136:E138)</f>
        <v>0</v>
      </c>
      <c r="F135" s="14">
        <f>SUM(F136:F138)</f>
        <v>0</v>
      </c>
      <c r="G135" s="14">
        <f>SUM(G136:G138)</f>
        <v>3908455</v>
      </c>
      <c r="H135" s="14">
        <f aca="true" t="shared" si="8" ref="H135:N135">SUM(H136:H138)</f>
        <v>4784883</v>
      </c>
      <c r="I135" s="14">
        <f t="shared" si="8"/>
        <v>5224915</v>
      </c>
      <c r="J135" s="14">
        <f t="shared" si="8"/>
        <v>119000</v>
      </c>
      <c r="K135" s="14">
        <f t="shared" si="8"/>
        <v>4061643</v>
      </c>
      <c r="L135" s="14">
        <f t="shared" si="8"/>
        <v>2148701</v>
      </c>
      <c r="M135" s="14">
        <f t="shared" si="8"/>
        <v>5802529</v>
      </c>
      <c r="N135" s="14">
        <f t="shared" si="8"/>
        <v>12053057</v>
      </c>
    </row>
    <row r="136" spans="1:14" ht="12.75" customHeight="1">
      <c r="A136" s="9" t="s">
        <v>204</v>
      </c>
      <c r="B136" s="12" t="s">
        <v>205</v>
      </c>
      <c r="C136" s="22"/>
      <c r="D136" s="25"/>
      <c r="E136" s="22"/>
      <c r="F136" s="25"/>
      <c r="G136" s="22"/>
      <c r="H136" s="25"/>
      <c r="I136" s="22"/>
      <c r="J136" s="25"/>
      <c r="K136" s="22"/>
      <c r="L136" s="25"/>
      <c r="M136" s="51"/>
      <c r="N136" s="41"/>
    </row>
    <row r="137" spans="1:14" ht="12.75" customHeight="1">
      <c r="A137" s="9" t="s">
        <v>206</v>
      </c>
      <c r="B137" s="12" t="s">
        <v>42</v>
      </c>
      <c r="C137" s="22"/>
      <c r="D137" s="25"/>
      <c r="E137" s="22"/>
      <c r="F137" s="25"/>
      <c r="G137" s="22">
        <v>3908455</v>
      </c>
      <c r="H137" s="25">
        <v>4784883</v>
      </c>
      <c r="I137" s="22">
        <v>5224915</v>
      </c>
      <c r="J137" s="25">
        <v>119000</v>
      </c>
      <c r="K137" s="22">
        <v>4061643</v>
      </c>
      <c r="L137" s="25">
        <v>2148701</v>
      </c>
      <c r="M137" s="51">
        <v>5802529</v>
      </c>
      <c r="N137" s="41">
        <v>12053057</v>
      </c>
    </row>
    <row r="138" spans="1:14" ht="12.75" customHeight="1">
      <c r="A138" s="9" t="s">
        <v>207</v>
      </c>
      <c r="B138" s="12" t="s">
        <v>208</v>
      </c>
      <c r="C138" s="22"/>
      <c r="D138" s="25"/>
      <c r="E138" s="22"/>
      <c r="F138" s="25"/>
      <c r="G138" s="22"/>
      <c r="H138" s="25"/>
      <c r="I138" s="22"/>
      <c r="J138" s="25"/>
      <c r="K138" s="22"/>
      <c r="L138" s="25"/>
      <c r="M138" s="51"/>
      <c r="N138" s="41"/>
    </row>
    <row r="139" spans="1:14" ht="12.75" customHeight="1">
      <c r="A139" s="10" t="s">
        <v>209</v>
      </c>
      <c r="B139" s="13" t="s">
        <v>210</v>
      </c>
      <c r="C139" s="14">
        <f>SUM(C140:C142)</f>
        <v>0</v>
      </c>
      <c r="D139" s="14">
        <f aca="true" t="shared" si="9" ref="D139:N139">SUM(D140:D142)</f>
        <v>0</v>
      </c>
      <c r="E139" s="14">
        <f t="shared" si="9"/>
        <v>37556</v>
      </c>
      <c r="F139" s="14">
        <f t="shared" si="9"/>
        <v>9992966</v>
      </c>
      <c r="G139" s="14">
        <f t="shared" si="9"/>
        <v>0</v>
      </c>
      <c r="H139" s="14">
        <f>SUM(H140:H142)</f>
        <v>0</v>
      </c>
      <c r="I139" s="14">
        <f t="shared" si="9"/>
        <v>0</v>
      </c>
      <c r="J139" s="14">
        <f t="shared" si="9"/>
        <v>1477872</v>
      </c>
      <c r="K139" s="14">
        <f t="shared" si="9"/>
        <v>2176719</v>
      </c>
      <c r="L139" s="14">
        <f t="shared" si="9"/>
        <v>0</v>
      </c>
      <c r="M139" s="14">
        <f t="shared" si="9"/>
        <v>13721318</v>
      </c>
      <c r="N139" s="14">
        <f t="shared" si="9"/>
        <v>2251242</v>
      </c>
    </row>
    <row r="140" spans="1:14" ht="12.75" customHeight="1">
      <c r="A140" s="9" t="s">
        <v>211</v>
      </c>
      <c r="B140" s="12" t="s">
        <v>212</v>
      </c>
      <c r="C140" s="22"/>
      <c r="D140" s="25"/>
      <c r="E140" s="22"/>
      <c r="F140" s="25"/>
      <c r="G140" s="22"/>
      <c r="H140" s="25"/>
      <c r="I140" s="22"/>
      <c r="J140" s="25"/>
      <c r="K140" s="22"/>
      <c r="L140" s="25"/>
      <c r="M140" s="51"/>
      <c r="N140" s="41">
        <v>326655</v>
      </c>
    </row>
    <row r="141" spans="1:14" ht="12.75" customHeight="1">
      <c r="A141" s="9" t="s">
        <v>213</v>
      </c>
      <c r="B141" s="12" t="s">
        <v>214</v>
      </c>
      <c r="C141" s="22"/>
      <c r="D141" s="25"/>
      <c r="E141" s="22">
        <v>37556</v>
      </c>
      <c r="F141" s="25">
        <v>8411396</v>
      </c>
      <c r="G141" s="22"/>
      <c r="H141" s="25"/>
      <c r="I141" s="22"/>
      <c r="J141" s="25">
        <v>1477872</v>
      </c>
      <c r="K141" s="22">
        <v>905799</v>
      </c>
      <c r="L141" s="25"/>
      <c r="M141" s="51">
        <v>13706538</v>
      </c>
      <c r="N141" s="41">
        <v>867510</v>
      </c>
    </row>
    <row r="142" spans="1:14" ht="12.75" customHeight="1">
      <c r="A142" s="9" t="s">
        <v>215</v>
      </c>
      <c r="B142" s="12" t="s">
        <v>216</v>
      </c>
      <c r="C142" s="22"/>
      <c r="D142" s="25"/>
      <c r="E142" s="22"/>
      <c r="F142" s="25">
        <v>1581570</v>
      </c>
      <c r="G142" s="22"/>
      <c r="H142" s="25"/>
      <c r="I142" s="22"/>
      <c r="J142" s="25"/>
      <c r="K142" s="22">
        <v>1270920</v>
      </c>
      <c r="L142" s="25"/>
      <c r="M142" s="51">
        <v>14780</v>
      </c>
      <c r="N142" s="41">
        <v>1057077</v>
      </c>
    </row>
    <row r="143" spans="1:14" ht="12.75" customHeight="1">
      <c r="A143" s="10" t="s">
        <v>217</v>
      </c>
      <c r="B143" s="13" t="s">
        <v>218</v>
      </c>
      <c r="C143" s="14">
        <f>SUM(C144:C151)</f>
        <v>0</v>
      </c>
      <c r="D143" s="14">
        <f aca="true" t="shared" si="10" ref="D143:N143">SUM(D144:D151)</f>
        <v>0</v>
      </c>
      <c r="E143" s="14">
        <f t="shared" si="10"/>
        <v>1000000</v>
      </c>
      <c r="F143" s="14">
        <f t="shared" si="10"/>
        <v>1007000</v>
      </c>
      <c r="G143" s="14">
        <f t="shared" si="10"/>
        <v>0</v>
      </c>
      <c r="H143" s="14">
        <f>SUM(H144:H151)</f>
        <v>2542200</v>
      </c>
      <c r="I143" s="14">
        <f t="shared" si="10"/>
        <v>1362000</v>
      </c>
      <c r="J143" s="14">
        <f t="shared" si="10"/>
        <v>471240</v>
      </c>
      <c r="K143" s="14">
        <f t="shared" si="10"/>
        <v>2800</v>
      </c>
      <c r="L143" s="14">
        <f t="shared" si="10"/>
        <v>0</v>
      </c>
      <c r="M143" s="14">
        <f t="shared" si="10"/>
        <v>1129000</v>
      </c>
      <c r="N143" s="14">
        <f t="shared" si="10"/>
        <v>1450</v>
      </c>
    </row>
    <row r="144" spans="1:14" ht="12.75" customHeight="1">
      <c r="A144" s="9" t="s">
        <v>219</v>
      </c>
      <c r="B144" s="12" t="s">
        <v>220</v>
      </c>
      <c r="C144" s="22"/>
      <c r="D144" s="25"/>
      <c r="E144" s="22">
        <v>1000000</v>
      </c>
      <c r="F144" s="25">
        <v>1007000</v>
      </c>
      <c r="G144" s="22"/>
      <c r="H144" s="25">
        <v>1101900</v>
      </c>
      <c r="I144" s="22">
        <v>1028800</v>
      </c>
      <c r="J144" s="25"/>
      <c r="K144" s="22">
        <v>2800</v>
      </c>
      <c r="L144" s="25"/>
      <c r="M144" s="51">
        <v>1129000</v>
      </c>
      <c r="N144" s="41">
        <v>1450</v>
      </c>
    </row>
    <row r="145" spans="1:14" ht="12.75" customHeight="1">
      <c r="A145" s="9" t="s">
        <v>221</v>
      </c>
      <c r="B145" s="12" t="s">
        <v>222</v>
      </c>
      <c r="C145" s="22"/>
      <c r="D145" s="25"/>
      <c r="E145" s="22"/>
      <c r="F145" s="25"/>
      <c r="G145" s="22"/>
      <c r="H145" s="25"/>
      <c r="I145" s="22"/>
      <c r="J145" s="25"/>
      <c r="K145" s="22"/>
      <c r="L145" s="25"/>
      <c r="M145" s="51"/>
      <c r="N145" s="41"/>
    </row>
    <row r="146" spans="1:14" ht="12.75" customHeight="1">
      <c r="A146" s="9" t="s">
        <v>223</v>
      </c>
      <c r="B146" s="12" t="s">
        <v>224</v>
      </c>
      <c r="C146" s="22"/>
      <c r="D146" s="25"/>
      <c r="E146" s="22"/>
      <c r="F146" s="25"/>
      <c r="G146" s="22"/>
      <c r="H146" s="25"/>
      <c r="I146" s="22"/>
      <c r="J146" s="25"/>
      <c r="K146" s="22"/>
      <c r="L146" s="25"/>
      <c r="M146" s="51"/>
      <c r="N146" s="41"/>
    </row>
    <row r="147" spans="1:14" ht="12.75" customHeight="1">
      <c r="A147" s="9" t="s">
        <v>225</v>
      </c>
      <c r="B147" s="12" t="s">
        <v>43</v>
      </c>
      <c r="C147" s="22"/>
      <c r="D147" s="25"/>
      <c r="E147" s="22"/>
      <c r="F147" s="25"/>
      <c r="G147" s="22"/>
      <c r="H147" s="25"/>
      <c r="I147" s="22"/>
      <c r="J147" s="25"/>
      <c r="K147" s="22"/>
      <c r="L147" s="25"/>
      <c r="M147" s="51"/>
      <c r="N147" s="41"/>
    </row>
    <row r="148" spans="1:14" ht="12.75" customHeight="1">
      <c r="A148" s="9" t="s">
        <v>226</v>
      </c>
      <c r="B148" s="12" t="s">
        <v>222</v>
      </c>
      <c r="C148" s="22"/>
      <c r="D148" s="25"/>
      <c r="E148" s="22"/>
      <c r="F148" s="25"/>
      <c r="G148" s="22"/>
      <c r="H148" s="25"/>
      <c r="I148" s="22"/>
      <c r="J148" s="25"/>
      <c r="K148" s="22"/>
      <c r="L148" s="25"/>
      <c r="M148" s="51"/>
      <c r="N148" s="41"/>
    </row>
    <row r="149" spans="1:14" ht="12.75" customHeight="1">
      <c r="A149" s="9" t="s">
        <v>227</v>
      </c>
      <c r="B149" s="12" t="s">
        <v>224</v>
      </c>
      <c r="C149" s="22"/>
      <c r="D149" s="25"/>
      <c r="E149" s="22"/>
      <c r="F149" s="25"/>
      <c r="G149" s="22"/>
      <c r="H149" s="25"/>
      <c r="I149" s="22"/>
      <c r="J149" s="25"/>
      <c r="K149" s="22"/>
      <c r="L149" s="25"/>
      <c r="M149" s="51"/>
      <c r="N149" s="41"/>
    </row>
    <row r="150" spans="1:14" ht="12.75" customHeight="1">
      <c r="A150" s="9" t="s">
        <v>228</v>
      </c>
      <c r="B150" s="12" t="s">
        <v>229</v>
      </c>
      <c r="C150" s="22"/>
      <c r="D150" s="25"/>
      <c r="E150" s="22"/>
      <c r="F150" s="25"/>
      <c r="G150" s="22"/>
      <c r="H150" s="25">
        <v>1440300</v>
      </c>
      <c r="I150" s="22">
        <v>333200</v>
      </c>
      <c r="J150" s="25">
        <v>471240</v>
      </c>
      <c r="K150" s="22"/>
      <c r="L150" s="25"/>
      <c r="M150" s="51"/>
      <c r="N150" s="41"/>
    </row>
    <row r="151" spans="1:14" ht="12.75" customHeight="1">
      <c r="A151" s="9" t="s">
        <v>230</v>
      </c>
      <c r="B151" s="12" t="s">
        <v>231</v>
      </c>
      <c r="C151" s="22"/>
      <c r="D151" s="25"/>
      <c r="E151" s="22"/>
      <c r="F151" s="25"/>
      <c r="G151" s="22"/>
      <c r="H151" s="25"/>
      <c r="I151" s="22"/>
      <c r="J151" s="25"/>
      <c r="K151" s="22"/>
      <c r="L151" s="25"/>
      <c r="M151" s="51"/>
      <c r="N151" s="41"/>
    </row>
    <row r="152" spans="1:14" ht="12.75" customHeight="1">
      <c r="A152" s="10" t="s">
        <v>232</v>
      </c>
      <c r="B152" s="13" t="s">
        <v>233</v>
      </c>
      <c r="C152" s="14">
        <f>SUM(C153:C168)</f>
        <v>0</v>
      </c>
      <c r="D152" s="14">
        <f aca="true" t="shared" si="11" ref="D152:N152">SUM(D153:D168)</f>
        <v>3252547</v>
      </c>
      <c r="E152" s="14">
        <f t="shared" si="11"/>
        <v>8524745</v>
      </c>
      <c r="F152" s="14">
        <f t="shared" si="11"/>
        <v>6437459</v>
      </c>
      <c r="G152" s="14">
        <f>SUM(G153:G168)</f>
        <v>2045605</v>
      </c>
      <c r="H152" s="14">
        <f>SUM(H153:H168)</f>
        <v>10078418</v>
      </c>
      <c r="I152" s="14">
        <f t="shared" si="11"/>
        <v>8766563</v>
      </c>
      <c r="J152" s="14">
        <f t="shared" si="11"/>
        <v>238448</v>
      </c>
      <c r="K152" s="14">
        <f t="shared" si="11"/>
        <v>9851170</v>
      </c>
      <c r="L152" s="14">
        <f t="shared" si="11"/>
        <v>1215627</v>
      </c>
      <c r="M152" s="14">
        <f t="shared" si="11"/>
        <v>6080770</v>
      </c>
      <c r="N152" s="14">
        <f t="shared" si="11"/>
        <v>14010232</v>
      </c>
    </row>
    <row r="153" spans="1:14" ht="12.75" customHeight="1">
      <c r="A153" s="9" t="s">
        <v>234</v>
      </c>
      <c r="B153" s="12" t="s">
        <v>44</v>
      </c>
      <c r="C153" s="22"/>
      <c r="D153" s="25">
        <v>1702400</v>
      </c>
      <c r="E153" s="22">
        <v>1631860</v>
      </c>
      <c r="F153" s="25">
        <v>4440303</v>
      </c>
      <c r="G153" s="22">
        <v>648308</v>
      </c>
      <c r="H153" s="25">
        <v>1609173</v>
      </c>
      <c r="I153" s="22">
        <v>63903</v>
      </c>
      <c r="J153" s="25"/>
      <c r="K153" s="22">
        <v>1691463</v>
      </c>
      <c r="L153" s="25">
        <v>58310</v>
      </c>
      <c r="M153" s="51">
        <v>37716</v>
      </c>
      <c r="N153" s="41">
        <v>469808</v>
      </c>
    </row>
    <row r="154" spans="1:14" ht="12.75" customHeight="1">
      <c r="A154" s="9" t="s">
        <v>235</v>
      </c>
      <c r="B154" s="12" t="s">
        <v>45</v>
      </c>
      <c r="C154" s="22"/>
      <c r="D154" s="25">
        <v>719807</v>
      </c>
      <c r="E154" s="22">
        <v>1097147</v>
      </c>
      <c r="F154" s="25">
        <v>213033</v>
      </c>
      <c r="G154" s="22"/>
      <c r="H154" s="25">
        <v>2226615</v>
      </c>
      <c r="I154" s="22">
        <v>2551240</v>
      </c>
      <c r="J154" s="25">
        <v>95726</v>
      </c>
      <c r="K154" s="22">
        <v>5094437</v>
      </c>
      <c r="L154" s="25">
        <v>490247</v>
      </c>
      <c r="M154" s="51">
        <v>2614217</v>
      </c>
      <c r="N154" s="41">
        <v>8951990</v>
      </c>
    </row>
    <row r="155" spans="1:14" ht="12.75" customHeight="1">
      <c r="A155" s="9" t="s">
        <v>236</v>
      </c>
      <c r="B155" s="12" t="s">
        <v>237</v>
      </c>
      <c r="C155" s="22"/>
      <c r="D155" s="25"/>
      <c r="E155" s="22"/>
      <c r="F155" s="25"/>
      <c r="G155" s="22"/>
      <c r="H155" s="25"/>
      <c r="I155" s="22"/>
      <c r="J155" s="25"/>
      <c r="K155" s="22"/>
      <c r="L155" s="25"/>
      <c r="M155" s="51"/>
      <c r="N155" s="41"/>
    </row>
    <row r="156" spans="1:14" ht="12.75" customHeight="1">
      <c r="A156" s="9" t="s">
        <v>238</v>
      </c>
      <c r="B156" s="12" t="s">
        <v>239</v>
      </c>
      <c r="C156" s="22"/>
      <c r="D156" s="25"/>
      <c r="E156" s="22"/>
      <c r="F156" s="25"/>
      <c r="G156" s="22"/>
      <c r="H156" s="25"/>
      <c r="I156" s="22"/>
      <c r="J156" s="25"/>
      <c r="K156" s="22"/>
      <c r="L156" s="25"/>
      <c r="M156" s="51"/>
      <c r="N156" s="41">
        <v>187211</v>
      </c>
    </row>
    <row r="157" spans="1:14" ht="12.75" customHeight="1">
      <c r="A157" s="9" t="s">
        <v>240</v>
      </c>
      <c r="B157" s="12" t="s">
        <v>241</v>
      </c>
      <c r="C157" s="22"/>
      <c r="D157" s="25"/>
      <c r="E157" s="22"/>
      <c r="F157" s="25"/>
      <c r="G157" s="22"/>
      <c r="H157" s="25"/>
      <c r="I157" s="22"/>
      <c r="J157" s="25"/>
      <c r="K157" s="22"/>
      <c r="L157" s="25"/>
      <c r="M157" s="51"/>
      <c r="N157" s="41"/>
    </row>
    <row r="158" spans="1:14" ht="12.75" customHeight="1">
      <c r="A158" s="9" t="s">
        <v>242</v>
      </c>
      <c r="B158" s="12" t="s">
        <v>243</v>
      </c>
      <c r="C158" s="22"/>
      <c r="D158" s="25"/>
      <c r="E158" s="22"/>
      <c r="F158" s="25"/>
      <c r="G158" s="22"/>
      <c r="H158" s="25"/>
      <c r="I158" s="22"/>
      <c r="J158" s="25"/>
      <c r="K158" s="22"/>
      <c r="L158" s="25"/>
      <c r="M158" s="51"/>
      <c r="N158" s="41"/>
    </row>
    <row r="159" spans="1:14" ht="12.75" customHeight="1">
      <c r="A159" s="9" t="s">
        <v>244</v>
      </c>
      <c r="B159" s="12" t="s">
        <v>46</v>
      </c>
      <c r="C159" s="22"/>
      <c r="D159" s="25"/>
      <c r="E159" s="22">
        <v>1017474</v>
      </c>
      <c r="F159" s="25">
        <v>967695</v>
      </c>
      <c r="G159" s="22">
        <v>388734</v>
      </c>
      <c r="H159" s="25">
        <v>1348109</v>
      </c>
      <c r="I159" s="22">
        <v>620354</v>
      </c>
      <c r="J159" s="25"/>
      <c r="K159" s="22">
        <v>122936</v>
      </c>
      <c r="L159" s="25">
        <v>354931</v>
      </c>
      <c r="M159" s="51">
        <v>787047</v>
      </c>
      <c r="N159" s="41">
        <v>776236</v>
      </c>
    </row>
    <row r="160" spans="1:14" ht="12.75" customHeight="1">
      <c r="A160" s="9" t="s">
        <v>245</v>
      </c>
      <c r="B160" s="12" t="s">
        <v>246</v>
      </c>
      <c r="C160" s="22"/>
      <c r="D160" s="25"/>
      <c r="E160" s="22"/>
      <c r="F160" s="25"/>
      <c r="G160" s="22"/>
      <c r="H160" s="25"/>
      <c r="I160" s="22"/>
      <c r="J160" s="25"/>
      <c r="K160" s="22"/>
      <c r="L160" s="25"/>
      <c r="M160" s="51"/>
      <c r="N160" s="41"/>
    </row>
    <row r="161" spans="1:14" ht="12.75" customHeight="1">
      <c r="A161" s="9" t="s">
        <v>247</v>
      </c>
      <c r="B161" s="12" t="s">
        <v>47</v>
      </c>
      <c r="C161" s="22"/>
      <c r="D161" s="25">
        <v>830340</v>
      </c>
      <c r="E161" s="22">
        <v>731831</v>
      </c>
      <c r="F161" s="25">
        <v>117762</v>
      </c>
      <c r="G161" s="22">
        <v>356792</v>
      </c>
      <c r="H161" s="25">
        <v>2775353</v>
      </c>
      <c r="I161" s="22">
        <v>3858396</v>
      </c>
      <c r="J161" s="25">
        <v>108849</v>
      </c>
      <c r="K161" s="22">
        <v>974038</v>
      </c>
      <c r="L161" s="25">
        <v>182960</v>
      </c>
      <c r="M161" s="51">
        <v>703189</v>
      </c>
      <c r="N161" s="41">
        <v>2699191</v>
      </c>
    </row>
    <row r="162" spans="1:14" ht="12.75" customHeight="1">
      <c r="A162" s="9" t="s">
        <v>248</v>
      </c>
      <c r="B162" s="12" t="s">
        <v>48</v>
      </c>
      <c r="C162" s="22"/>
      <c r="D162" s="25"/>
      <c r="E162" s="22">
        <v>3046903</v>
      </c>
      <c r="F162" s="25">
        <v>39509</v>
      </c>
      <c r="G162" s="22">
        <v>366480</v>
      </c>
      <c r="H162" s="25">
        <v>1036300</v>
      </c>
      <c r="I162" s="22">
        <v>945556</v>
      </c>
      <c r="J162" s="25">
        <v>33873</v>
      </c>
      <c r="K162" s="22">
        <v>704804</v>
      </c>
      <c r="L162" s="25"/>
      <c r="M162" s="51"/>
      <c r="N162" s="41">
        <v>456776</v>
      </c>
    </row>
    <row r="163" spans="1:14" ht="12.75" customHeight="1">
      <c r="A163" s="9" t="s">
        <v>249</v>
      </c>
      <c r="B163" s="12" t="s">
        <v>250</v>
      </c>
      <c r="C163" s="22"/>
      <c r="D163" s="25"/>
      <c r="E163" s="22"/>
      <c r="F163" s="25">
        <v>1500</v>
      </c>
      <c r="G163" s="22"/>
      <c r="H163" s="25">
        <v>691550</v>
      </c>
      <c r="I163" s="22">
        <v>48057</v>
      </c>
      <c r="J163" s="25"/>
      <c r="K163" s="22">
        <v>777531</v>
      </c>
      <c r="L163" s="25"/>
      <c r="M163" s="51">
        <v>1729350</v>
      </c>
      <c r="N163" s="41">
        <v>213350</v>
      </c>
    </row>
    <row r="164" spans="1:14" ht="12.75" customHeight="1">
      <c r="A164" s="9" t="s">
        <v>251</v>
      </c>
      <c r="B164" s="12" t="s">
        <v>49</v>
      </c>
      <c r="C164" s="22"/>
      <c r="D164" s="25"/>
      <c r="E164" s="22">
        <v>892430</v>
      </c>
      <c r="F164" s="25">
        <v>657657</v>
      </c>
      <c r="G164" s="22">
        <v>285291</v>
      </c>
      <c r="H164" s="25">
        <v>169636</v>
      </c>
      <c r="I164" s="22">
        <v>92356</v>
      </c>
      <c r="J164" s="25"/>
      <c r="K164" s="22">
        <v>390928</v>
      </c>
      <c r="L164" s="25"/>
      <c r="M164" s="51">
        <v>69251</v>
      </c>
      <c r="N164" s="41">
        <v>109932</v>
      </c>
    </row>
    <row r="165" spans="1:14" ht="12.75" customHeight="1">
      <c r="A165" s="9" t="s">
        <v>252</v>
      </c>
      <c r="B165" s="12" t="s">
        <v>253</v>
      </c>
      <c r="C165" s="22"/>
      <c r="D165" s="25"/>
      <c r="E165" s="22"/>
      <c r="F165" s="25"/>
      <c r="G165" s="22"/>
      <c r="H165" s="25"/>
      <c r="I165" s="22"/>
      <c r="J165" s="25"/>
      <c r="K165" s="22"/>
      <c r="L165" s="25"/>
      <c r="M165" s="51"/>
      <c r="N165" s="41"/>
    </row>
    <row r="166" spans="1:14" ht="12.75" customHeight="1">
      <c r="A166" s="9" t="s">
        <v>254</v>
      </c>
      <c r="B166" s="12" t="s">
        <v>255</v>
      </c>
      <c r="C166" s="22"/>
      <c r="D166" s="25"/>
      <c r="E166" s="22"/>
      <c r="F166" s="25"/>
      <c r="G166" s="22"/>
      <c r="H166" s="25"/>
      <c r="I166" s="22"/>
      <c r="J166" s="25"/>
      <c r="K166" s="22"/>
      <c r="L166" s="25"/>
      <c r="M166" s="51"/>
      <c r="N166" s="41"/>
    </row>
    <row r="167" spans="1:14" ht="12.75" customHeight="1">
      <c r="A167" s="9" t="s">
        <v>256</v>
      </c>
      <c r="B167" s="12" t="s">
        <v>257</v>
      </c>
      <c r="C167" s="22"/>
      <c r="D167" s="25"/>
      <c r="E167" s="22"/>
      <c r="F167" s="25"/>
      <c r="G167" s="22"/>
      <c r="H167" s="25"/>
      <c r="I167" s="22"/>
      <c r="J167" s="25"/>
      <c r="K167" s="22"/>
      <c r="L167" s="25"/>
      <c r="M167" s="51"/>
      <c r="N167" s="41"/>
    </row>
    <row r="168" spans="1:14" ht="12.75" customHeight="1">
      <c r="A168" s="9" t="s">
        <v>258</v>
      </c>
      <c r="B168" s="12" t="s">
        <v>1</v>
      </c>
      <c r="C168" s="22"/>
      <c r="D168" s="25"/>
      <c r="E168" s="22">
        <v>107100</v>
      </c>
      <c r="F168" s="25"/>
      <c r="G168" s="22"/>
      <c r="H168" s="25">
        <v>221682</v>
      </c>
      <c r="I168" s="22">
        <v>586701</v>
      </c>
      <c r="J168" s="25"/>
      <c r="K168" s="22">
        <v>95033</v>
      </c>
      <c r="L168" s="25">
        <v>129179</v>
      </c>
      <c r="M168" s="51">
        <v>140000</v>
      </c>
      <c r="N168" s="41">
        <v>145738</v>
      </c>
    </row>
    <row r="169" spans="1:14" ht="12.75" customHeight="1">
      <c r="A169" s="10" t="s">
        <v>259</v>
      </c>
      <c r="B169" s="13" t="s">
        <v>260</v>
      </c>
      <c r="C169" s="14">
        <f aca="true" t="shared" si="12" ref="C169:N169">SUM(C170:C178)</f>
        <v>2588979</v>
      </c>
      <c r="D169" s="14">
        <f t="shared" si="12"/>
        <v>3853594</v>
      </c>
      <c r="E169" s="14">
        <f t="shared" si="12"/>
        <v>4337319</v>
      </c>
      <c r="F169" s="14">
        <f t="shared" si="12"/>
        <v>4147416</v>
      </c>
      <c r="G169" s="14">
        <f t="shared" si="12"/>
        <v>4432327</v>
      </c>
      <c r="H169" s="14">
        <f t="shared" si="12"/>
        <v>5077692</v>
      </c>
      <c r="I169" s="14">
        <f t="shared" si="12"/>
        <v>4709240</v>
      </c>
      <c r="J169" s="14">
        <f t="shared" si="12"/>
        <v>4480292</v>
      </c>
      <c r="K169" s="14">
        <f t="shared" si="12"/>
        <v>3559551</v>
      </c>
      <c r="L169" s="14">
        <f t="shared" si="12"/>
        <v>3922718</v>
      </c>
      <c r="M169" s="14">
        <f t="shared" si="12"/>
        <v>3854415</v>
      </c>
      <c r="N169" s="14">
        <f t="shared" si="12"/>
        <v>5229157</v>
      </c>
    </row>
    <row r="170" spans="1:14" ht="12.75" customHeight="1">
      <c r="A170" s="9" t="s">
        <v>261</v>
      </c>
      <c r="B170" s="12" t="s">
        <v>50</v>
      </c>
      <c r="C170" s="22">
        <v>1185725</v>
      </c>
      <c r="D170" s="25">
        <v>1366478</v>
      </c>
      <c r="E170" s="22">
        <v>1621279</v>
      </c>
      <c r="F170" s="25">
        <v>1261236</v>
      </c>
      <c r="G170" s="22">
        <v>1764179</v>
      </c>
      <c r="H170" s="25">
        <v>2253720</v>
      </c>
      <c r="I170" s="22">
        <v>2484600</v>
      </c>
      <c r="J170" s="25">
        <v>1799797</v>
      </c>
      <c r="K170" s="22">
        <v>2129595</v>
      </c>
      <c r="L170" s="25">
        <v>1817205</v>
      </c>
      <c r="M170" s="51">
        <v>1543491</v>
      </c>
      <c r="N170" s="41">
        <v>1232048</v>
      </c>
    </row>
    <row r="171" spans="1:14" ht="12.75" customHeight="1">
      <c r="A171" s="9" t="s">
        <v>262</v>
      </c>
      <c r="B171" s="12" t="s">
        <v>51</v>
      </c>
      <c r="C171" s="22">
        <v>972843</v>
      </c>
      <c r="D171" s="25">
        <v>1786506</v>
      </c>
      <c r="E171" s="22">
        <v>1717597</v>
      </c>
      <c r="F171" s="25">
        <v>2116482</v>
      </c>
      <c r="G171" s="22">
        <v>1770923</v>
      </c>
      <c r="H171" s="25">
        <v>1249115</v>
      </c>
      <c r="I171" s="22">
        <v>1372195</v>
      </c>
      <c r="J171" s="25">
        <v>1786366</v>
      </c>
      <c r="K171" s="22">
        <v>842771</v>
      </c>
      <c r="L171" s="25">
        <v>1430064</v>
      </c>
      <c r="M171" s="51">
        <v>1060255</v>
      </c>
      <c r="N171" s="41">
        <v>2293415</v>
      </c>
    </row>
    <row r="172" spans="1:14" ht="12.75" customHeight="1">
      <c r="A172" s="9" t="s">
        <v>263</v>
      </c>
      <c r="B172" s="12" t="s">
        <v>264</v>
      </c>
      <c r="C172" s="22"/>
      <c r="D172" s="25"/>
      <c r="E172" s="22">
        <v>226946</v>
      </c>
      <c r="F172" s="25"/>
      <c r="G172" s="22"/>
      <c r="H172" s="25">
        <v>817568</v>
      </c>
      <c r="I172" s="22">
        <v>71057</v>
      </c>
      <c r="J172" s="25">
        <v>149947</v>
      </c>
      <c r="K172" s="22"/>
      <c r="L172" s="25"/>
      <c r="M172" s="51">
        <v>660471</v>
      </c>
      <c r="N172" s="41">
        <v>513161</v>
      </c>
    </row>
    <row r="173" spans="1:14" ht="12.75" customHeight="1">
      <c r="A173" s="9" t="s">
        <v>265</v>
      </c>
      <c r="B173" s="12" t="s">
        <v>52</v>
      </c>
      <c r="C173" s="22"/>
      <c r="D173" s="25"/>
      <c r="E173" s="22"/>
      <c r="F173" s="25"/>
      <c r="G173" s="22"/>
      <c r="H173" s="25"/>
      <c r="I173" s="22"/>
      <c r="J173" s="25"/>
      <c r="K173" s="22"/>
      <c r="L173" s="25"/>
      <c r="M173" s="51"/>
      <c r="N173" s="41"/>
    </row>
    <row r="174" spans="1:14" ht="12.75" customHeight="1">
      <c r="A174" s="9" t="s">
        <v>266</v>
      </c>
      <c r="B174" s="12" t="s">
        <v>53</v>
      </c>
      <c r="C174" s="22">
        <v>342377</v>
      </c>
      <c r="D174" s="25">
        <v>654010</v>
      </c>
      <c r="E174" s="22">
        <v>462506</v>
      </c>
      <c r="F174" s="25">
        <v>623133</v>
      </c>
      <c r="G174" s="22">
        <v>515967</v>
      </c>
      <c r="H174" s="25">
        <v>538367</v>
      </c>
      <c r="I174" s="22">
        <v>564398</v>
      </c>
      <c r="J174" s="25">
        <v>528373</v>
      </c>
      <c r="K174" s="22">
        <v>410264</v>
      </c>
      <c r="L174" s="25">
        <v>458410</v>
      </c>
      <c r="M174" s="51">
        <v>373082</v>
      </c>
      <c r="N174" s="41">
        <v>906432</v>
      </c>
    </row>
    <row r="175" spans="1:14" ht="12.75" customHeight="1">
      <c r="A175" s="9" t="s">
        <v>267</v>
      </c>
      <c r="B175" s="12" t="s">
        <v>54</v>
      </c>
      <c r="C175" s="22"/>
      <c r="D175" s="25"/>
      <c r="E175" s="22">
        <v>59581</v>
      </c>
      <c r="F175" s="25">
        <v>80002</v>
      </c>
      <c r="G175" s="22">
        <v>121763</v>
      </c>
      <c r="H175" s="25">
        <v>61125</v>
      </c>
      <c r="I175" s="22">
        <v>67624</v>
      </c>
      <c r="J175" s="25">
        <v>67339</v>
      </c>
      <c r="K175" s="22">
        <v>20000</v>
      </c>
      <c r="L175" s="25">
        <v>67624</v>
      </c>
      <c r="M175" s="51">
        <v>65623</v>
      </c>
      <c r="N175" s="41">
        <v>67623</v>
      </c>
    </row>
    <row r="176" spans="1:14" ht="12.75" customHeight="1">
      <c r="A176" s="9" t="s">
        <v>268</v>
      </c>
      <c r="B176" s="12" t="s">
        <v>55</v>
      </c>
      <c r="C176" s="22">
        <v>88034</v>
      </c>
      <c r="D176" s="25">
        <v>46600</v>
      </c>
      <c r="E176" s="22">
        <v>249410</v>
      </c>
      <c r="F176" s="25">
        <v>66563</v>
      </c>
      <c r="G176" s="22">
        <v>259495</v>
      </c>
      <c r="H176" s="25">
        <v>157797</v>
      </c>
      <c r="I176" s="22">
        <v>149366</v>
      </c>
      <c r="J176" s="25">
        <v>148470</v>
      </c>
      <c r="K176" s="22">
        <v>156921</v>
      </c>
      <c r="L176" s="25">
        <v>149415</v>
      </c>
      <c r="M176" s="51">
        <v>151493</v>
      </c>
      <c r="N176" s="41">
        <v>216478</v>
      </c>
    </row>
    <row r="177" spans="1:14" ht="12.75" customHeight="1">
      <c r="A177" s="9" t="s">
        <v>269</v>
      </c>
      <c r="B177" s="12" t="s">
        <v>270</v>
      </c>
      <c r="C177" s="22"/>
      <c r="D177" s="25"/>
      <c r="E177" s="22"/>
      <c r="F177" s="25"/>
      <c r="G177" s="22"/>
      <c r="H177" s="25"/>
      <c r="I177" s="22"/>
      <c r="J177" s="25"/>
      <c r="K177" s="22"/>
      <c r="L177" s="25"/>
      <c r="M177" s="51"/>
      <c r="N177" s="41"/>
    </row>
    <row r="178" spans="1:14" ht="12.75" customHeight="1">
      <c r="A178" s="9" t="s">
        <v>271</v>
      </c>
      <c r="B178" s="12" t="s">
        <v>1</v>
      </c>
      <c r="C178" s="22"/>
      <c r="D178" s="25"/>
      <c r="E178" s="22"/>
      <c r="F178" s="25"/>
      <c r="G178" s="22"/>
      <c r="H178" s="25"/>
      <c r="I178" s="22"/>
      <c r="J178" s="25"/>
      <c r="K178" s="22"/>
      <c r="L178" s="25"/>
      <c r="M178" s="51"/>
      <c r="N178" s="41"/>
    </row>
    <row r="179" spans="1:14" ht="12.75" customHeight="1">
      <c r="A179" s="10" t="s">
        <v>272</v>
      </c>
      <c r="B179" s="13" t="s">
        <v>273</v>
      </c>
      <c r="C179" s="14">
        <f>SUM(C180:C187)</f>
        <v>0</v>
      </c>
      <c r="D179" s="14">
        <f aca="true" t="shared" si="13" ref="D179:N179">SUM(D180:D187)</f>
        <v>0</v>
      </c>
      <c r="E179" s="14">
        <f t="shared" si="13"/>
        <v>1315080</v>
      </c>
      <c r="F179" s="14">
        <f t="shared" si="13"/>
        <v>379400</v>
      </c>
      <c r="G179" s="14">
        <f>SUM(G180:G187)</f>
        <v>259650</v>
      </c>
      <c r="H179" s="14">
        <f>SUM(H180:H187)</f>
        <v>1027191</v>
      </c>
      <c r="I179" s="14">
        <f t="shared" si="13"/>
        <v>162800</v>
      </c>
      <c r="J179" s="14">
        <f t="shared" si="13"/>
        <v>0</v>
      </c>
      <c r="K179" s="14">
        <f t="shared" si="13"/>
        <v>198274</v>
      </c>
      <c r="L179" s="14">
        <f t="shared" si="13"/>
        <v>105449</v>
      </c>
      <c r="M179" s="14">
        <f t="shared" si="13"/>
        <v>3449341</v>
      </c>
      <c r="N179" s="14">
        <f t="shared" si="13"/>
        <v>1387613</v>
      </c>
    </row>
    <row r="180" spans="1:14" ht="12.75" customHeight="1">
      <c r="A180" s="9" t="s">
        <v>274</v>
      </c>
      <c r="B180" s="12" t="s">
        <v>275</v>
      </c>
      <c r="C180" s="22"/>
      <c r="D180" s="25"/>
      <c r="E180" s="22"/>
      <c r="F180" s="25"/>
      <c r="G180" s="22"/>
      <c r="H180" s="25">
        <v>213910</v>
      </c>
      <c r="I180" s="22"/>
      <c r="J180" s="25"/>
      <c r="K180" s="22"/>
      <c r="L180" s="25"/>
      <c r="M180" s="51">
        <v>3097273</v>
      </c>
      <c r="N180" s="41">
        <v>986547</v>
      </c>
    </row>
    <row r="181" spans="1:14" ht="12.75" customHeight="1">
      <c r="A181" s="9" t="s">
        <v>276</v>
      </c>
      <c r="B181" s="12" t="s">
        <v>277</v>
      </c>
      <c r="C181" s="22"/>
      <c r="D181" s="25"/>
      <c r="E181" s="22">
        <v>846000</v>
      </c>
      <c r="F181" s="25"/>
      <c r="G181" s="22"/>
      <c r="H181" s="25">
        <v>200300</v>
      </c>
      <c r="I181" s="22">
        <v>20000</v>
      </c>
      <c r="J181" s="25"/>
      <c r="K181" s="22">
        <v>64399</v>
      </c>
      <c r="L181" s="25"/>
      <c r="M181" s="51">
        <v>284000</v>
      </c>
      <c r="N181" s="41">
        <v>28000</v>
      </c>
    </row>
    <row r="182" spans="1:14" ht="12.75" customHeight="1">
      <c r="A182" s="9" t="s">
        <v>278</v>
      </c>
      <c r="B182" s="12" t="s">
        <v>279</v>
      </c>
      <c r="C182" s="22"/>
      <c r="D182" s="25"/>
      <c r="E182" s="22"/>
      <c r="F182" s="25"/>
      <c r="G182" s="22"/>
      <c r="H182" s="25"/>
      <c r="I182" s="22"/>
      <c r="J182" s="25"/>
      <c r="K182" s="22"/>
      <c r="L182" s="25"/>
      <c r="M182" s="51"/>
      <c r="N182" s="41"/>
    </row>
    <row r="183" spans="1:14" ht="12.75" customHeight="1">
      <c r="A183" s="9" t="s">
        <v>280</v>
      </c>
      <c r="B183" s="12" t="s">
        <v>281</v>
      </c>
      <c r="C183" s="22"/>
      <c r="D183" s="25"/>
      <c r="E183" s="22"/>
      <c r="F183" s="25"/>
      <c r="G183" s="22"/>
      <c r="H183" s="25">
        <v>325481</v>
      </c>
      <c r="I183" s="22"/>
      <c r="J183" s="25"/>
      <c r="K183" s="22"/>
      <c r="L183" s="25"/>
      <c r="M183" s="51"/>
      <c r="N183" s="41"/>
    </row>
    <row r="184" spans="1:14" ht="12.75" customHeight="1">
      <c r="A184" s="9" t="s">
        <v>282</v>
      </c>
      <c r="B184" s="12" t="s">
        <v>283</v>
      </c>
      <c r="C184" s="22"/>
      <c r="D184" s="25"/>
      <c r="E184" s="22"/>
      <c r="F184" s="25"/>
      <c r="G184" s="22"/>
      <c r="H184" s="25"/>
      <c r="I184" s="22"/>
      <c r="J184" s="25"/>
      <c r="K184" s="22"/>
      <c r="L184" s="25"/>
      <c r="M184" s="51"/>
      <c r="N184" s="41"/>
    </row>
    <row r="185" spans="1:14" ht="12.75" customHeight="1">
      <c r="A185" s="9" t="s">
        <v>284</v>
      </c>
      <c r="B185" s="12" t="s">
        <v>285</v>
      </c>
      <c r="C185" s="22"/>
      <c r="D185" s="25"/>
      <c r="E185" s="22"/>
      <c r="F185" s="25"/>
      <c r="G185" s="22"/>
      <c r="H185" s="25"/>
      <c r="I185" s="22"/>
      <c r="J185" s="25"/>
      <c r="K185" s="22"/>
      <c r="L185" s="25"/>
      <c r="M185" s="51"/>
      <c r="N185" s="41"/>
    </row>
    <row r="186" spans="1:14" ht="12.75" customHeight="1">
      <c r="A186" s="9" t="s">
        <v>286</v>
      </c>
      <c r="B186" s="12" t="s">
        <v>287</v>
      </c>
      <c r="C186" s="22"/>
      <c r="D186" s="25"/>
      <c r="E186" s="22">
        <v>469080</v>
      </c>
      <c r="F186" s="25"/>
      <c r="G186" s="22"/>
      <c r="H186" s="25"/>
      <c r="I186" s="22"/>
      <c r="J186" s="25"/>
      <c r="K186" s="22"/>
      <c r="L186" s="25"/>
      <c r="M186" s="51"/>
      <c r="N186" s="41"/>
    </row>
    <row r="187" spans="1:14" ht="12.75" customHeight="1">
      <c r="A187" s="9" t="s">
        <v>288</v>
      </c>
      <c r="B187" s="12" t="s">
        <v>1</v>
      </c>
      <c r="C187" s="22"/>
      <c r="D187" s="25"/>
      <c r="E187" s="22"/>
      <c r="F187" s="25">
        <v>379400</v>
      </c>
      <c r="G187" s="22">
        <v>259650</v>
      </c>
      <c r="H187" s="25">
        <v>287500</v>
      </c>
      <c r="I187" s="22">
        <v>142800</v>
      </c>
      <c r="J187" s="25"/>
      <c r="K187" s="22">
        <v>133875</v>
      </c>
      <c r="L187" s="25">
        <v>105449</v>
      </c>
      <c r="M187" s="51">
        <v>68068</v>
      </c>
      <c r="N187" s="41">
        <v>373066</v>
      </c>
    </row>
    <row r="188" spans="1:14" ht="12.75" customHeight="1">
      <c r="A188" s="10" t="s">
        <v>289</v>
      </c>
      <c r="B188" s="13" t="s">
        <v>290</v>
      </c>
      <c r="C188" s="14">
        <f>SUM(C189:C191)</f>
        <v>0</v>
      </c>
      <c r="D188" s="14">
        <f aca="true" t="shared" si="14" ref="D188:N188">SUM(D189:D191)</f>
        <v>0</v>
      </c>
      <c r="E188" s="14">
        <f t="shared" si="14"/>
        <v>0</v>
      </c>
      <c r="F188" s="14">
        <f t="shared" si="14"/>
        <v>0</v>
      </c>
      <c r="G188" s="14">
        <f t="shared" si="14"/>
        <v>0</v>
      </c>
      <c r="H188" s="14">
        <f t="shared" si="14"/>
        <v>0</v>
      </c>
      <c r="I188" s="14">
        <f t="shared" si="14"/>
        <v>0</v>
      </c>
      <c r="J188" s="14">
        <f t="shared" si="14"/>
        <v>0</v>
      </c>
      <c r="K188" s="14">
        <f t="shared" si="14"/>
        <v>0</v>
      </c>
      <c r="L188" s="14">
        <f t="shared" si="14"/>
        <v>0</v>
      </c>
      <c r="M188" s="14">
        <f t="shared" si="14"/>
        <v>184510</v>
      </c>
      <c r="N188" s="14">
        <f t="shared" si="14"/>
        <v>360837</v>
      </c>
    </row>
    <row r="189" spans="1:14" ht="12.75" customHeight="1">
      <c r="A189" s="9" t="s">
        <v>291</v>
      </c>
      <c r="B189" s="12" t="s">
        <v>292</v>
      </c>
      <c r="C189" s="22"/>
      <c r="D189" s="25"/>
      <c r="E189" s="22"/>
      <c r="F189" s="25"/>
      <c r="G189" s="22"/>
      <c r="H189" s="25"/>
      <c r="I189" s="22"/>
      <c r="J189" s="25"/>
      <c r="K189" s="22"/>
      <c r="L189" s="25"/>
      <c r="M189" s="51">
        <v>101210</v>
      </c>
      <c r="N189" s="41"/>
    </row>
    <row r="190" spans="1:14" ht="12.75" customHeight="1">
      <c r="A190" s="9" t="s">
        <v>293</v>
      </c>
      <c r="B190" s="12" t="s">
        <v>56</v>
      </c>
      <c r="C190" s="22"/>
      <c r="D190" s="25"/>
      <c r="E190" s="22"/>
      <c r="F190" s="25"/>
      <c r="G190" s="22"/>
      <c r="H190" s="25"/>
      <c r="I190" s="22"/>
      <c r="J190" s="25"/>
      <c r="K190" s="22"/>
      <c r="L190" s="25"/>
      <c r="M190" s="51">
        <v>83300</v>
      </c>
      <c r="N190" s="41">
        <v>360837</v>
      </c>
    </row>
    <row r="191" spans="1:14" ht="12.75" customHeight="1">
      <c r="A191" s="9" t="s">
        <v>294</v>
      </c>
      <c r="B191" s="12" t="s">
        <v>1</v>
      </c>
      <c r="C191" s="22"/>
      <c r="D191" s="25"/>
      <c r="E191" s="22"/>
      <c r="F191" s="25"/>
      <c r="G191" s="22"/>
      <c r="H191" s="25"/>
      <c r="I191" s="22"/>
      <c r="J191" s="25"/>
      <c r="K191" s="22"/>
      <c r="L191" s="25"/>
      <c r="M191" s="51"/>
      <c r="N191" s="41"/>
    </row>
    <row r="192" spans="1:14" ht="12.75" customHeight="1">
      <c r="A192" s="10" t="s">
        <v>295</v>
      </c>
      <c r="B192" s="13" t="s">
        <v>296</v>
      </c>
      <c r="C192" s="14">
        <f>SUM(C193:C203)</f>
        <v>146750</v>
      </c>
      <c r="D192" s="14">
        <f aca="true" t="shared" si="15" ref="D192:N192">SUM(D193:D203)</f>
        <v>224527</v>
      </c>
      <c r="E192" s="14">
        <f t="shared" si="15"/>
        <v>287313</v>
      </c>
      <c r="F192" s="14">
        <f t="shared" si="15"/>
        <v>129340</v>
      </c>
      <c r="G192" s="14">
        <f>SUM(G193:G203)</f>
        <v>307588</v>
      </c>
      <c r="H192" s="14">
        <f>SUM(H193:H203)</f>
        <v>401323</v>
      </c>
      <c r="I192" s="14">
        <f t="shared" si="15"/>
        <v>52300</v>
      </c>
      <c r="J192" s="14">
        <f t="shared" si="15"/>
        <v>134637</v>
      </c>
      <c r="K192" s="14">
        <f t="shared" si="15"/>
        <v>134333</v>
      </c>
      <c r="L192" s="14">
        <f t="shared" si="15"/>
        <v>134232</v>
      </c>
      <c r="M192" s="14">
        <f t="shared" si="15"/>
        <v>2847822</v>
      </c>
      <c r="N192" s="14">
        <f t="shared" si="15"/>
        <v>2338779</v>
      </c>
    </row>
    <row r="193" spans="1:14" ht="12.75" customHeight="1">
      <c r="A193" s="9" t="s">
        <v>297</v>
      </c>
      <c r="B193" s="12" t="s">
        <v>57</v>
      </c>
      <c r="C193" s="22"/>
      <c r="D193" s="25"/>
      <c r="E193" s="22"/>
      <c r="F193" s="25"/>
      <c r="G193" s="22"/>
      <c r="H193" s="25"/>
      <c r="I193" s="22"/>
      <c r="J193" s="25"/>
      <c r="K193" s="22"/>
      <c r="L193" s="25"/>
      <c r="M193" s="51"/>
      <c r="N193" s="41"/>
    </row>
    <row r="194" spans="1:14" ht="12.75" customHeight="1">
      <c r="A194" s="9" t="s">
        <v>298</v>
      </c>
      <c r="B194" s="12" t="s">
        <v>58</v>
      </c>
      <c r="C194" s="22">
        <v>146750</v>
      </c>
      <c r="D194" s="25">
        <v>133357</v>
      </c>
      <c r="E194" s="22">
        <v>133661</v>
      </c>
      <c r="F194" s="25"/>
      <c r="G194" s="22">
        <v>143776</v>
      </c>
      <c r="H194" s="25">
        <v>269023</v>
      </c>
      <c r="I194" s="22"/>
      <c r="J194" s="25">
        <v>134637</v>
      </c>
      <c r="K194" s="22">
        <v>134333</v>
      </c>
      <c r="L194" s="25">
        <v>134232</v>
      </c>
      <c r="M194" s="51">
        <v>134422</v>
      </c>
      <c r="N194" s="41">
        <v>405889</v>
      </c>
    </row>
    <row r="195" spans="1:14" ht="12.75" customHeight="1">
      <c r="A195" s="9" t="s">
        <v>299</v>
      </c>
      <c r="B195" s="12" t="s">
        <v>59</v>
      </c>
      <c r="C195" s="22"/>
      <c r="D195" s="25"/>
      <c r="E195" s="22"/>
      <c r="F195" s="25"/>
      <c r="G195" s="22"/>
      <c r="H195" s="25"/>
      <c r="I195" s="22"/>
      <c r="J195" s="25"/>
      <c r="K195" s="22"/>
      <c r="L195" s="25"/>
      <c r="M195" s="51"/>
      <c r="N195" s="41"/>
    </row>
    <row r="196" spans="1:14" ht="12.75" customHeight="1">
      <c r="A196" s="9" t="s">
        <v>300</v>
      </c>
      <c r="B196" s="12" t="s">
        <v>60</v>
      </c>
      <c r="C196" s="22"/>
      <c r="D196" s="25"/>
      <c r="E196" s="22"/>
      <c r="F196" s="25"/>
      <c r="G196" s="22"/>
      <c r="H196" s="25"/>
      <c r="I196" s="22"/>
      <c r="J196" s="25"/>
      <c r="K196" s="22"/>
      <c r="L196" s="25"/>
      <c r="M196" s="51"/>
      <c r="N196" s="41"/>
    </row>
    <row r="197" spans="1:14" ht="12.75" customHeight="1">
      <c r="A197" s="9" t="s">
        <v>301</v>
      </c>
      <c r="B197" s="12" t="s">
        <v>302</v>
      </c>
      <c r="C197" s="22"/>
      <c r="D197" s="25"/>
      <c r="E197" s="22"/>
      <c r="F197" s="25"/>
      <c r="G197" s="22"/>
      <c r="H197" s="25"/>
      <c r="I197" s="22"/>
      <c r="J197" s="25"/>
      <c r="K197" s="22"/>
      <c r="L197" s="25"/>
      <c r="M197" s="51"/>
      <c r="N197" s="41"/>
    </row>
    <row r="198" spans="1:14" ht="12.75" customHeight="1">
      <c r="A198" s="9" t="s">
        <v>303</v>
      </c>
      <c r="B198" s="12" t="s">
        <v>304</v>
      </c>
      <c r="C198" s="22"/>
      <c r="D198" s="25"/>
      <c r="E198" s="22"/>
      <c r="F198" s="25"/>
      <c r="G198" s="22"/>
      <c r="H198" s="25"/>
      <c r="I198" s="22"/>
      <c r="J198" s="25"/>
      <c r="K198" s="22"/>
      <c r="L198" s="25"/>
      <c r="M198" s="51"/>
      <c r="N198" s="41"/>
    </row>
    <row r="199" spans="1:14" ht="12.75" customHeight="1">
      <c r="A199" s="9" t="s">
        <v>305</v>
      </c>
      <c r="B199" s="12" t="s">
        <v>61</v>
      </c>
      <c r="C199" s="22"/>
      <c r="D199" s="25">
        <v>91170</v>
      </c>
      <c r="E199" s="22">
        <v>153652</v>
      </c>
      <c r="F199" s="25">
        <v>129340</v>
      </c>
      <c r="G199" s="22">
        <v>163812</v>
      </c>
      <c r="H199" s="25">
        <v>132300</v>
      </c>
      <c r="I199" s="22">
        <v>52300</v>
      </c>
      <c r="J199" s="25"/>
      <c r="K199" s="22"/>
      <c r="L199" s="25"/>
      <c r="M199" s="51">
        <v>2477400</v>
      </c>
      <c r="N199" s="41">
        <v>1790090</v>
      </c>
    </row>
    <row r="200" spans="1:14" ht="12.75" customHeight="1">
      <c r="A200" s="9" t="s">
        <v>306</v>
      </c>
      <c r="B200" s="12" t="s">
        <v>307</v>
      </c>
      <c r="C200" s="22"/>
      <c r="D200" s="25"/>
      <c r="E200" s="22"/>
      <c r="F200" s="25"/>
      <c r="G200" s="22"/>
      <c r="H200" s="25"/>
      <c r="I200" s="22"/>
      <c r="J200" s="25"/>
      <c r="K200" s="22"/>
      <c r="L200" s="25"/>
      <c r="M200" s="51"/>
      <c r="N200" s="41"/>
    </row>
    <row r="201" spans="1:14" ht="12.75" customHeight="1">
      <c r="A201" s="9" t="s">
        <v>308</v>
      </c>
      <c r="B201" s="12" t="s">
        <v>309</v>
      </c>
      <c r="C201" s="22"/>
      <c r="D201" s="25"/>
      <c r="E201" s="22"/>
      <c r="F201" s="25"/>
      <c r="G201" s="22"/>
      <c r="H201" s="25"/>
      <c r="I201" s="22"/>
      <c r="J201" s="25"/>
      <c r="K201" s="22"/>
      <c r="L201" s="25"/>
      <c r="M201" s="51"/>
      <c r="N201" s="41"/>
    </row>
    <row r="202" spans="1:14" ht="12.75" customHeight="1">
      <c r="A202" s="9" t="s">
        <v>310</v>
      </c>
      <c r="B202" s="12" t="s">
        <v>311</v>
      </c>
      <c r="C202" s="22"/>
      <c r="D202" s="25"/>
      <c r="E202" s="22"/>
      <c r="F202" s="25"/>
      <c r="G202" s="22"/>
      <c r="H202" s="25"/>
      <c r="I202" s="22"/>
      <c r="J202" s="25"/>
      <c r="K202" s="22"/>
      <c r="L202" s="25"/>
      <c r="M202" s="51">
        <v>236000</v>
      </c>
      <c r="N202" s="41">
        <v>142800</v>
      </c>
    </row>
    <row r="203" spans="1:14" ht="12.75" customHeight="1">
      <c r="A203" s="9" t="s">
        <v>312</v>
      </c>
      <c r="B203" s="12" t="s">
        <v>1</v>
      </c>
      <c r="C203" s="22"/>
      <c r="D203" s="25"/>
      <c r="E203" s="22"/>
      <c r="F203" s="25"/>
      <c r="G203" s="22"/>
      <c r="H203" s="25"/>
      <c r="I203" s="22"/>
      <c r="J203" s="25"/>
      <c r="K203" s="22"/>
      <c r="L203" s="25"/>
      <c r="M203" s="51"/>
      <c r="N203" s="41"/>
    </row>
    <row r="204" spans="1:14" ht="12.75" customHeight="1">
      <c r="A204" s="10" t="s">
        <v>313</v>
      </c>
      <c r="B204" s="13" t="s">
        <v>314</v>
      </c>
      <c r="C204" s="14">
        <f>SUM(C205:C211)</f>
        <v>0</v>
      </c>
      <c r="D204" s="14">
        <f aca="true" t="shared" si="16" ref="D204:N204">SUM(D205:D211)</f>
        <v>0</v>
      </c>
      <c r="E204" s="14">
        <f t="shared" si="16"/>
        <v>0</v>
      </c>
      <c r="F204" s="14">
        <f t="shared" si="16"/>
        <v>500000</v>
      </c>
      <c r="G204" s="14">
        <f t="shared" si="16"/>
        <v>0</v>
      </c>
      <c r="H204" s="14">
        <f t="shared" si="16"/>
        <v>0</v>
      </c>
      <c r="I204" s="14">
        <f t="shared" si="16"/>
        <v>0</v>
      </c>
      <c r="J204" s="14">
        <f t="shared" si="16"/>
        <v>0</v>
      </c>
      <c r="K204" s="14">
        <f t="shared" si="16"/>
        <v>0</v>
      </c>
      <c r="L204" s="14">
        <f t="shared" si="16"/>
        <v>700000</v>
      </c>
      <c r="M204" s="14">
        <f t="shared" si="16"/>
        <v>0</v>
      </c>
      <c r="N204" s="14">
        <f t="shared" si="16"/>
        <v>0</v>
      </c>
    </row>
    <row r="205" spans="1:14" ht="12.75" customHeight="1">
      <c r="A205" s="9" t="s">
        <v>315</v>
      </c>
      <c r="B205" s="12" t="s">
        <v>316</v>
      </c>
      <c r="C205" s="22"/>
      <c r="D205" s="25"/>
      <c r="E205" s="22"/>
      <c r="F205" s="25"/>
      <c r="G205" s="22"/>
      <c r="H205" s="25"/>
      <c r="I205" s="22"/>
      <c r="J205" s="25"/>
      <c r="K205" s="22"/>
      <c r="L205" s="25"/>
      <c r="M205" s="51"/>
      <c r="N205" s="41"/>
    </row>
    <row r="206" spans="1:14" ht="12.75" customHeight="1">
      <c r="A206" s="9" t="s">
        <v>317</v>
      </c>
      <c r="B206" s="12" t="s">
        <v>318</v>
      </c>
      <c r="C206" s="22"/>
      <c r="D206" s="25"/>
      <c r="E206" s="22"/>
      <c r="F206" s="25">
        <v>500000</v>
      </c>
      <c r="G206" s="22"/>
      <c r="H206" s="25"/>
      <c r="I206" s="22"/>
      <c r="J206" s="25"/>
      <c r="K206" s="22"/>
      <c r="L206" s="25">
        <v>700000</v>
      </c>
      <c r="M206" s="51"/>
      <c r="N206" s="41"/>
    </row>
    <row r="207" spans="1:14" ht="12.75" customHeight="1">
      <c r="A207" s="9" t="s">
        <v>319</v>
      </c>
      <c r="B207" s="12" t="s">
        <v>320</v>
      </c>
      <c r="C207" s="22"/>
      <c r="D207" s="25"/>
      <c r="E207" s="22"/>
      <c r="F207" s="25"/>
      <c r="G207" s="22"/>
      <c r="H207" s="25"/>
      <c r="I207" s="22"/>
      <c r="J207" s="25"/>
      <c r="K207" s="22"/>
      <c r="L207" s="25"/>
      <c r="M207" s="51"/>
      <c r="N207" s="41"/>
    </row>
    <row r="208" spans="1:14" ht="12.75" customHeight="1">
      <c r="A208" s="9" t="s">
        <v>321</v>
      </c>
      <c r="B208" s="12" t="s">
        <v>322</v>
      </c>
      <c r="C208" s="22"/>
      <c r="D208" s="25"/>
      <c r="E208" s="22"/>
      <c r="F208" s="25"/>
      <c r="G208" s="22"/>
      <c r="H208" s="25"/>
      <c r="I208" s="22"/>
      <c r="J208" s="25"/>
      <c r="K208" s="22"/>
      <c r="L208" s="25"/>
      <c r="M208" s="51"/>
      <c r="N208" s="41"/>
    </row>
    <row r="209" spans="1:14" ht="12.75" customHeight="1">
      <c r="A209" s="9" t="s">
        <v>323</v>
      </c>
      <c r="B209" s="12" t="s">
        <v>62</v>
      </c>
      <c r="C209" s="22"/>
      <c r="D209" s="25"/>
      <c r="E209" s="22"/>
      <c r="F209" s="25"/>
      <c r="G209" s="22"/>
      <c r="H209" s="25"/>
      <c r="I209" s="22"/>
      <c r="J209" s="25"/>
      <c r="K209" s="22"/>
      <c r="L209" s="25"/>
      <c r="M209" s="51"/>
      <c r="N209" s="41"/>
    </row>
    <row r="210" spans="1:14" ht="12.75" customHeight="1">
      <c r="A210" s="9" t="s">
        <v>324</v>
      </c>
      <c r="B210" s="12" t="s">
        <v>325</v>
      </c>
      <c r="C210" s="22"/>
      <c r="D210" s="25"/>
      <c r="E210" s="22"/>
      <c r="F210" s="25"/>
      <c r="G210" s="22"/>
      <c r="H210" s="25"/>
      <c r="I210" s="22"/>
      <c r="J210" s="25"/>
      <c r="K210" s="22"/>
      <c r="L210" s="25"/>
      <c r="M210" s="51"/>
      <c r="N210" s="41"/>
    </row>
    <row r="211" spans="1:14" ht="12.75" customHeight="1">
      <c r="A211" s="9" t="s">
        <v>326</v>
      </c>
      <c r="B211" s="12" t="s">
        <v>1</v>
      </c>
      <c r="C211" s="22"/>
      <c r="D211" s="25"/>
      <c r="E211" s="22"/>
      <c r="F211" s="25"/>
      <c r="G211" s="22"/>
      <c r="H211" s="25"/>
      <c r="I211" s="22"/>
      <c r="J211" s="25"/>
      <c r="K211" s="22"/>
      <c r="L211" s="25"/>
      <c r="M211" s="51"/>
      <c r="N211" s="41"/>
    </row>
    <row r="212" spans="1:14" ht="12.75" customHeight="1">
      <c r="A212" s="10" t="s">
        <v>327</v>
      </c>
      <c r="B212" s="13" t="s">
        <v>328</v>
      </c>
      <c r="C212" s="14">
        <f>SUM(C213)</f>
        <v>0</v>
      </c>
      <c r="D212" s="14">
        <f aca="true" t="shared" si="17" ref="D212:N212">SUM(D213)</f>
        <v>0</v>
      </c>
      <c r="E212" s="14">
        <f t="shared" si="17"/>
        <v>0</v>
      </c>
      <c r="F212" s="14">
        <f t="shared" si="17"/>
        <v>0</v>
      </c>
      <c r="G212" s="14">
        <f t="shared" si="17"/>
        <v>25000</v>
      </c>
      <c r="H212" s="14">
        <f t="shared" si="17"/>
        <v>0</v>
      </c>
      <c r="I212" s="14">
        <f t="shared" si="17"/>
        <v>0</v>
      </c>
      <c r="J212" s="14">
        <f t="shared" si="17"/>
        <v>60000</v>
      </c>
      <c r="K212" s="14">
        <f t="shared" si="17"/>
        <v>0</v>
      </c>
      <c r="L212" s="14">
        <f t="shared" si="17"/>
        <v>0</v>
      </c>
      <c r="M212" s="14">
        <f t="shared" si="17"/>
        <v>0</v>
      </c>
      <c r="N212" s="14">
        <f t="shared" si="17"/>
        <v>0</v>
      </c>
    </row>
    <row r="213" spans="1:14" ht="12.75" customHeight="1">
      <c r="A213" s="9" t="s">
        <v>329</v>
      </c>
      <c r="B213" s="12" t="s">
        <v>330</v>
      </c>
      <c r="C213" s="22"/>
      <c r="D213" s="25"/>
      <c r="E213" s="22"/>
      <c r="F213" s="25"/>
      <c r="G213" s="22">
        <v>25000</v>
      </c>
      <c r="H213" s="25"/>
      <c r="I213" s="22"/>
      <c r="J213" s="25">
        <v>60000</v>
      </c>
      <c r="K213" s="22"/>
      <c r="L213" s="25"/>
      <c r="M213" s="51"/>
      <c r="N213" s="41"/>
    </row>
    <row r="214" spans="1:14" ht="12.75" customHeight="1">
      <c r="A214" s="10" t="s">
        <v>331</v>
      </c>
      <c r="B214" s="13" t="s">
        <v>332</v>
      </c>
      <c r="C214" s="14">
        <f>SUM(C215:C220)</f>
        <v>300000</v>
      </c>
      <c r="D214" s="14">
        <f aca="true" t="shared" si="18" ref="D214:M214">SUM(D215:D220)</f>
        <v>2849989</v>
      </c>
      <c r="E214" s="14">
        <f t="shared" si="18"/>
        <v>2480016</v>
      </c>
      <c r="F214" s="14">
        <f t="shared" si="18"/>
        <v>6400684</v>
      </c>
      <c r="G214" s="14">
        <f>SUM(G215:G220)</f>
        <v>10923927</v>
      </c>
      <c r="H214" s="14">
        <f>SUM(H215:H220)</f>
        <v>11025957</v>
      </c>
      <c r="I214" s="14">
        <f t="shared" si="18"/>
        <v>7302074</v>
      </c>
      <c r="J214" s="14">
        <f t="shared" si="18"/>
        <v>5875340</v>
      </c>
      <c r="K214" s="14">
        <f t="shared" si="18"/>
        <v>7228057</v>
      </c>
      <c r="L214" s="14">
        <f t="shared" si="18"/>
        <v>7571387</v>
      </c>
      <c r="M214" s="14">
        <f t="shared" si="18"/>
        <v>7766123</v>
      </c>
      <c r="N214" s="14">
        <f>SUM(N215:N220)</f>
        <v>15741083</v>
      </c>
    </row>
    <row r="215" spans="1:14" ht="12.75" customHeight="1">
      <c r="A215" s="9" t="s">
        <v>333</v>
      </c>
      <c r="B215" s="12" t="s">
        <v>334</v>
      </c>
      <c r="C215" s="22"/>
      <c r="D215" s="25"/>
      <c r="E215" s="22"/>
      <c r="F215" s="25"/>
      <c r="G215" s="22"/>
      <c r="H215" s="25"/>
      <c r="I215" s="22"/>
      <c r="J215" s="25"/>
      <c r="K215" s="22"/>
      <c r="L215" s="25"/>
      <c r="M215" s="51"/>
      <c r="N215" s="41"/>
    </row>
    <row r="216" spans="1:14" ht="12.75" customHeight="1">
      <c r="A216" s="9" t="s">
        <v>335</v>
      </c>
      <c r="B216" s="12" t="s">
        <v>63</v>
      </c>
      <c r="C216" s="22"/>
      <c r="D216" s="25"/>
      <c r="E216" s="22"/>
      <c r="F216" s="25"/>
      <c r="G216" s="22"/>
      <c r="H216" s="25"/>
      <c r="I216" s="22"/>
      <c r="J216" s="25"/>
      <c r="K216" s="22"/>
      <c r="L216" s="25"/>
      <c r="M216" s="51"/>
      <c r="N216" s="41">
        <v>546000</v>
      </c>
    </row>
    <row r="217" spans="1:14" ht="12.75" customHeight="1">
      <c r="A217" s="9" t="s">
        <v>336</v>
      </c>
      <c r="B217" s="12" t="s">
        <v>337</v>
      </c>
      <c r="C217" s="22"/>
      <c r="D217" s="25"/>
      <c r="E217" s="22"/>
      <c r="F217" s="25"/>
      <c r="G217" s="22"/>
      <c r="H217" s="25"/>
      <c r="I217" s="22"/>
      <c r="J217" s="25"/>
      <c r="K217" s="22"/>
      <c r="L217" s="25"/>
      <c r="M217" s="51"/>
      <c r="N217" s="41"/>
    </row>
    <row r="218" spans="1:14" ht="12.75" customHeight="1">
      <c r="A218" s="9" t="s">
        <v>338</v>
      </c>
      <c r="B218" s="12" t="s">
        <v>339</v>
      </c>
      <c r="C218" s="22"/>
      <c r="D218" s="25"/>
      <c r="E218" s="22"/>
      <c r="F218" s="25"/>
      <c r="G218" s="22"/>
      <c r="H218" s="25"/>
      <c r="I218" s="22"/>
      <c r="J218" s="25"/>
      <c r="K218" s="22"/>
      <c r="L218" s="25"/>
      <c r="M218" s="51"/>
      <c r="N218" s="41"/>
    </row>
    <row r="219" spans="1:14" ht="12.75" customHeight="1">
      <c r="A219" s="9" t="s">
        <v>340</v>
      </c>
      <c r="B219" s="12" t="s">
        <v>341</v>
      </c>
      <c r="C219" s="22"/>
      <c r="D219" s="25"/>
      <c r="E219" s="22">
        <v>333333</v>
      </c>
      <c r="F219" s="25"/>
      <c r="G219" s="22">
        <v>333333</v>
      </c>
      <c r="H219" s="25">
        <v>333333</v>
      </c>
      <c r="I219" s="22">
        <v>333333</v>
      </c>
      <c r="J219" s="25"/>
      <c r="K219" s="22"/>
      <c r="L219" s="25"/>
      <c r="M219" s="51">
        <v>333333</v>
      </c>
      <c r="N219" s="41"/>
    </row>
    <row r="220" spans="1:14" ht="12.75" customHeight="1">
      <c r="A220" s="9" t="s">
        <v>342</v>
      </c>
      <c r="B220" s="12" t="s">
        <v>1</v>
      </c>
      <c r="C220" s="22">
        <v>300000</v>
      </c>
      <c r="D220" s="25">
        <v>2849989</v>
      </c>
      <c r="E220" s="22">
        <v>2146683</v>
      </c>
      <c r="F220" s="25">
        <v>6400684</v>
      </c>
      <c r="G220" s="22">
        <v>10590594</v>
      </c>
      <c r="H220" s="25">
        <v>10692624</v>
      </c>
      <c r="I220" s="22">
        <v>6968741</v>
      </c>
      <c r="J220" s="25">
        <v>5875340</v>
      </c>
      <c r="K220" s="22">
        <v>7228057</v>
      </c>
      <c r="L220" s="25">
        <v>7571387</v>
      </c>
      <c r="M220" s="51">
        <v>7432790</v>
      </c>
      <c r="N220" s="41">
        <v>15195083</v>
      </c>
    </row>
    <row r="221" spans="1:14" ht="12.75" customHeight="1">
      <c r="A221" s="10" t="s">
        <v>343</v>
      </c>
      <c r="B221" s="13" t="s">
        <v>344</v>
      </c>
      <c r="C221" s="14">
        <f>SUM(C222:C226)</f>
        <v>0</v>
      </c>
      <c r="D221" s="14">
        <f aca="true" t="shared" si="19" ref="D221:N221">SUM(D222:D226)</f>
        <v>118119</v>
      </c>
      <c r="E221" s="14">
        <f t="shared" si="19"/>
        <v>2679</v>
      </c>
      <c r="F221" s="14">
        <f t="shared" si="19"/>
        <v>0</v>
      </c>
      <c r="G221" s="14">
        <f>SUM(G222:G226)</f>
        <v>43588</v>
      </c>
      <c r="H221" s="14">
        <f>SUM(H222:H226)</f>
        <v>0</v>
      </c>
      <c r="I221" s="14">
        <f t="shared" si="19"/>
        <v>33220</v>
      </c>
      <c r="J221" s="14">
        <f t="shared" si="19"/>
        <v>0</v>
      </c>
      <c r="K221" s="14">
        <f t="shared" si="19"/>
        <v>0</v>
      </c>
      <c r="L221" s="14">
        <f t="shared" si="19"/>
        <v>0</v>
      </c>
      <c r="M221" s="14">
        <f t="shared" si="19"/>
        <v>0</v>
      </c>
      <c r="N221" s="14">
        <f t="shared" si="19"/>
        <v>44240</v>
      </c>
    </row>
    <row r="222" spans="1:14" ht="12.75" customHeight="1">
      <c r="A222" s="9" t="s">
        <v>345</v>
      </c>
      <c r="B222" s="12" t="s">
        <v>64</v>
      </c>
      <c r="C222" s="22"/>
      <c r="D222" s="25"/>
      <c r="E222" s="22"/>
      <c r="F222" s="25"/>
      <c r="G222" s="22">
        <v>43588</v>
      </c>
      <c r="H222" s="25"/>
      <c r="I222" s="22">
        <v>33220</v>
      </c>
      <c r="J222" s="25"/>
      <c r="K222" s="22"/>
      <c r="L222" s="25"/>
      <c r="M222" s="51"/>
      <c r="N222" s="41">
        <v>44240</v>
      </c>
    </row>
    <row r="223" spans="1:14" ht="12.75" customHeight="1">
      <c r="A223" s="9" t="s">
        <v>346</v>
      </c>
      <c r="B223" s="12" t="s">
        <v>347</v>
      </c>
      <c r="C223" s="22"/>
      <c r="D223" s="25"/>
      <c r="E223" s="22"/>
      <c r="F223" s="25"/>
      <c r="G223" s="22"/>
      <c r="H223" s="25"/>
      <c r="I223" s="22"/>
      <c r="J223" s="25"/>
      <c r="K223" s="22"/>
      <c r="L223" s="25"/>
      <c r="M223" s="51"/>
      <c r="N223" s="41"/>
    </row>
    <row r="224" spans="1:14" ht="12.75" customHeight="1">
      <c r="A224" s="9" t="s">
        <v>348</v>
      </c>
      <c r="B224" s="12" t="s">
        <v>349</v>
      </c>
      <c r="C224" s="22"/>
      <c r="D224" s="25">
        <v>118119</v>
      </c>
      <c r="E224" s="22">
        <v>2679</v>
      </c>
      <c r="F224" s="25"/>
      <c r="G224" s="22"/>
      <c r="H224" s="25"/>
      <c r="I224" s="22"/>
      <c r="J224" s="25"/>
      <c r="K224" s="22"/>
      <c r="L224" s="25"/>
      <c r="M224" s="51"/>
      <c r="N224" s="41"/>
    </row>
    <row r="225" spans="1:14" ht="12.75" customHeight="1">
      <c r="A225" s="9" t="s">
        <v>350</v>
      </c>
      <c r="B225" s="12" t="s">
        <v>351</v>
      </c>
      <c r="C225" s="22"/>
      <c r="D225" s="25"/>
      <c r="E225" s="22"/>
      <c r="F225" s="25"/>
      <c r="G225" s="22"/>
      <c r="H225" s="25"/>
      <c r="I225" s="22"/>
      <c r="J225" s="25"/>
      <c r="K225" s="22"/>
      <c r="L225" s="25"/>
      <c r="M225" s="51"/>
      <c r="N225" s="41"/>
    </row>
    <row r="226" spans="1:14" ht="12.75" customHeight="1">
      <c r="A226" s="9" t="s">
        <v>352</v>
      </c>
      <c r="B226" s="12" t="s">
        <v>1</v>
      </c>
      <c r="C226" s="22"/>
      <c r="D226" s="25"/>
      <c r="E226" s="22"/>
      <c r="F226" s="25"/>
      <c r="G226" s="22"/>
      <c r="H226" s="25"/>
      <c r="I226" s="22"/>
      <c r="J226" s="25"/>
      <c r="K226" s="22"/>
      <c r="L226" s="25"/>
      <c r="M226" s="51"/>
      <c r="N226" s="41"/>
    </row>
    <row r="227" spans="1:14" ht="12.75" customHeight="1">
      <c r="A227" s="10" t="s">
        <v>353</v>
      </c>
      <c r="B227" s="13" t="s">
        <v>354</v>
      </c>
      <c r="C227" s="14">
        <f>SUM(C228:C229)</f>
        <v>16501681</v>
      </c>
      <c r="D227" s="14">
        <f aca="true" t="shared" si="20" ref="D227:N227">SUM(D228:D229)</f>
        <v>81665055</v>
      </c>
      <c r="E227" s="14">
        <f t="shared" si="20"/>
        <v>39443</v>
      </c>
      <c r="F227" s="14">
        <f t="shared" si="20"/>
        <v>1014240</v>
      </c>
      <c r="G227" s="14">
        <f t="shared" si="20"/>
        <v>4593256</v>
      </c>
      <c r="H227" s="14">
        <f t="shared" si="20"/>
        <v>0</v>
      </c>
      <c r="I227" s="14">
        <f t="shared" si="20"/>
        <v>3245638</v>
      </c>
      <c r="J227" s="14">
        <f t="shared" si="20"/>
        <v>328230</v>
      </c>
      <c r="K227" s="14">
        <f t="shared" si="20"/>
        <v>0</v>
      </c>
      <c r="L227" s="14">
        <f t="shared" si="20"/>
        <v>0</v>
      </c>
      <c r="M227" s="14">
        <f t="shared" si="20"/>
        <v>0</v>
      </c>
      <c r="N227" s="14">
        <f t="shared" si="20"/>
        <v>11422537</v>
      </c>
    </row>
    <row r="228" spans="1:14" ht="12.75" customHeight="1">
      <c r="A228" s="9" t="s">
        <v>355</v>
      </c>
      <c r="B228" s="12" t="s">
        <v>356</v>
      </c>
      <c r="C228" s="22"/>
      <c r="D228" s="25"/>
      <c r="E228" s="22"/>
      <c r="F228" s="25"/>
      <c r="G228" s="22"/>
      <c r="H228" s="25"/>
      <c r="I228" s="22"/>
      <c r="J228" s="25"/>
      <c r="K228" s="22"/>
      <c r="L228" s="25"/>
      <c r="M228" s="51"/>
      <c r="N228" s="41"/>
    </row>
    <row r="229" spans="1:14" ht="12.75" customHeight="1">
      <c r="A229" s="9" t="s">
        <v>357</v>
      </c>
      <c r="B229" s="12" t="s">
        <v>358</v>
      </c>
      <c r="C229" s="22">
        <v>16501681</v>
      </c>
      <c r="D229" s="25">
        <v>81665055</v>
      </c>
      <c r="E229" s="22">
        <v>39443</v>
      </c>
      <c r="F229" s="25">
        <v>1014240</v>
      </c>
      <c r="G229" s="22">
        <v>4593256</v>
      </c>
      <c r="H229" s="25"/>
      <c r="I229" s="22">
        <v>3245638</v>
      </c>
      <c r="J229" s="25">
        <v>328230</v>
      </c>
      <c r="K229" s="22"/>
      <c r="L229" s="25"/>
      <c r="M229" s="51"/>
      <c r="N229" s="41">
        <v>11422537</v>
      </c>
    </row>
    <row r="230" spans="1:14" ht="12.75" customHeight="1">
      <c r="A230" s="10" t="s">
        <v>359</v>
      </c>
      <c r="B230" s="13" t="s">
        <v>360</v>
      </c>
      <c r="C230" s="14">
        <f>SUM(C231:C253)</f>
        <v>0</v>
      </c>
      <c r="D230" s="14">
        <f aca="true" t="shared" si="21" ref="D230:N230">SUM(D231:D253)</f>
        <v>0</v>
      </c>
      <c r="E230" s="14">
        <f t="shared" si="21"/>
        <v>1189762</v>
      </c>
      <c r="F230" s="14">
        <f t="shared" si="21"/>
        <v>0</v>
      </c>
      <c r="G230" s="14">
        <f t="shared" si="21"/>
        <v>0</v>
      </c>
      <c r="H230" s="14">
        <f t="shared" si="21"/>
        <v>0</v>
      </c>
      <c r="I230" s="14">
        <f t="shared" si="21"/>
        <v>0</v>
      </c>
      <c r="J230" s="14"/>
      <c r="K230" s="14">
        <f t="shared" si="21"/>
        <v>0</v>
      </c>
      <c r="L230" s="14">
        <f t="shared" si="21"/>
        <v>0</v>
      </c>
      <c r="M230" s="14">
        <f t="shared" si="21"/>
        <v>0</v>
      </c>
      <c r="N230" s="14">
        <f t="shared" si="21"/>
        <v>0</v>
      </c>
    </row>
    <row r="231" spans="1:14" ht="12.75" customHeight="1">
      <c r="A231" s="9" t="s">
        <v>361</v>
      </c>
      <c r="B231" s="12" t="s">
        <v>362</v>
      </c>
      <c r="C231" s="22"/>
      <c r="D231" s="25"/>
      <c r="E231" s="22"/>
      <c r="F231" s="25"/>
      <c r="G231" s="22"/>
      <c r="H231" s="25"/>
      <c r="I231" s="22"/>
      <c r="J231" s="25"/>
      <c r="K231" s="22"/>
      <c r="L231" s="25"/>
      <c r="M231" s="51"/>
      <c r="N231" s="41"/>
    </row>
    <row r="232" spans="1:14" ht="12.75" customHeight="1">
      <c r="A232" s="9" t="s">
        <v>363</v>
      </c>
      <c r="B232" s="12" t="s">
        <v>364</v>
      </c>
      <c r="C232" s="22"/>
      <c r="D232" s="25"/>
      <c r="E232" s="22"/>
      <c r="F232" s="25"/>
      <c r="G232" s="22"/>
      <c r="H232" s="25"/>
      <c r="I232" s="22"/>
      <c r="J232" s="25"/>
      <c r="K232" s="22"/>
      <c r="L232" s="25"/>
      <c r="M232" s="51"/>
      <c r="N232" s="41"/>
    </row>
    <row r="233" spans="1:14" ht="12.75" customHeight="1">
      <c r="A233" s="9" t="s">
        <v>365</v>
      </c>
      <c r="B233" s="12" t="s">
        <v>366</v>
      </c>
      <c r="C233" s="22"/>
      <c r="D233" s="25"/>
      <c r="E233" s="22"/>
      <c r="F233" s="25"/>
      <c r="G233" s="22"/>
      <c r="H233" s="25"/>
      <c r="I233" s="22"/>
      <c r="J233" s="25"/>
      <c r="K233" s="22"/>
      <c r="L233" s="25"/>
      <c r="M233" s="51"/>
      <c r="N233" s="41"/>
    </row>
    <row r="234" spans="1:14" ht="12.75" customHeight="1">
      <c r="A234" s="9" t="s">
        <v>367</v>
      </c>
      <c r="B234" s="12" t="s">
        <v>368</v>
      </c>
      <c r="C234" s="22"/>
      <c r="D234" s="25"/>
      <c r="E234" s="22"/>
      <c r="F234" s="25"/>
      <c r="G234" s="22"/>
      <c r="H234" s="25"/>
      <c r="I234" s="22"/>
      <c r="J234" s="25"/>
      <c r="K234" s="22"/>
      <c r="L234" s="25"/>
      <c r="M234" s="51"/>
      <c r="N234" s="41"/>
    </row>
    <row r="235" spans="1:14" ht="12.75" customHeight="1">
      <c r="A235" s="9" t="s">
        <v>369</v>
      </c>
      <c r="B235" s="12" t="s">
        <v>370</v>
      </c>
      <c r="C235" s="22"/>
      <c r="D235" s="25"/>
      <c r="E235" s="22"/>
      <c r="F235" s="25"/>
      <c r="G235" s="22"/>
      <c r="H235" s="25"/>
      <c r="I235" s="22"/>
      <c r="J235" s="25"/>
      <c r="K235" s="22"/>
      <c r="L235" s="25"/>
      <c r="M235" s="51"/>
      <c r="N235" s="41"/>
    </row>
    <row r="236" spans="1:14" ht="12.75" customHeight="1">
      <c r="A236" s="9" t="s">
        <v>371</v>
      </c>
      <c r="B236" s="12" t="s">
        <v>65</v>
      </c>
      <c r="C236" s="22"/>
      <c r="D236" s="25"/>
      <c r="E236" s="22"/>
      <c r="F236" s="25"/>
      <c r="G236" s="22"/>
      <c r="H236" s="25"/>
      <c r="I236" s="22"/>
      <c r="J236" s="25"/>
      <c r="K236" s="22"/>
      <c r="L236" s="25"/>
      <c r="M236" s="51"/>
      <c r="N236" s="41"/>
    </row>
    <row r="237" spans="1:14" ht="12.75" customHeight="1">
      <c r="A237" s="9" t="s">
        <v>372</v>
      </c>
      <c r="B237" s="12" t="s">
        <v>66</v>
      </c>
      <c r="C237" s="22"/>
      <c r="D237" s="25"/>
      <c r="E237" s="22">
        <v>1189762</v>
      </c>
      <c r="F237" s="25"/>
      <c r="G237" s="22"/>
      <c r="H237" s="25"/>
      <c r="I237" s="22"/>
      <c r="J237" s="25"/>
      <c r="K237" s="22"/>
      <c r="L237" s="25"/>
      <c r="M237" s="51"/>
      <c r="N237" s="41"/>
    </row>
    <row r="238" spans="1:14" ht="12.75" customHeight="1">
      <c r="A238" s="9" t="s">
        <v>373</v>
      </c>
      <c r="B238" s="12" t="s">
        <v>374</v>
      </c>
      <c r="C238" s="22"/>
      <c r="D238" s="25"/>
      <c r="E238" s="22"/>
      <c r="F238" s="25"/>
      <c r="G238" s="22"/>
      <c r="H238" s="25"/>
      <c r="I238" s="22"/>
      <c r="J238" s="25"/>
      <c r="K238" s="22"/>
      <c r="L238" s="25"/>
      <c r="M238" s="51"/>
      <c r="N238" s="41"/>
    </row>
    <row r="239" spans="1:14" ht="12.75" customHeight="1">
      <c r="A239" s="9" t="s">
        <v>375</v>
      </c>
      <c r="B239" s="12" t="s">
        <v>376</v>
      </c>
      <c r="C239" s="22"/>
      <c r="D239" s="25"/>
      <c r="E239" s="22"/>
      <c r="F239" s="25"/>
      <c r="G239" s="22"/>
      <c r="H239" s="25"/>
      <c r="I239" s="22"/>
      <c r="J239" s="25"/>
      <c r="K239" s="22"/>
      <c r="L239" s="25"/>
      <c r="M239" s="51"/>
      <c r="N239" s="41"/>
    </row>
    <row r="240" spans="1:14" ht="12.75" customHeight="1">
      <c r="A240" s="9" t="s">
        <v>377</v>
      </c>
      <c r="B240" s="12" t="s">
        <v>378</v>
      </c>
      <c r="C240" s="22"/>
      <c r="D240" s="25"/>
      <c r="E240" s="22"/>
      <c r="F240" s="25"/>
      <c r="G240" s="22"/>
      <c r="H240" s="25"/>
      <c r="I240" s="22"/>
      <c r="J240" s="25"/>
      <c r="K240" s="22"/>
      <c r="L240" s="25"/>
      <c r="M240" s="51"/>
      <c r="N240" s="41"/>
    </row>
    <row r="241" spans="1:14" ht="12.75" customHeight="1">
      <c r="A241" s="9" t="s">
        <v>379</v>
      </c>
      <c r="B241" s="12" t="s">
        <v>380</v>
      </c>
      <c r="C241" s="22"/>
      <c r="D241" s="25"/>
      <c r="E241" s="22"/>
      <c r="F241" s="25"/>
      <c r="G241" s="22"/>
      <c r="H241" s="25"/>
      <c r="I241" s="22"/>
      <c r="J241" s="25"/>
      <c r="K241" s="22"/>
      <c r="L241" s="25"/>
      <c r="M241" s="51"/>
      <c r="N241" s="41"/>
    </row>
    <row r="242" spans="1:14" ht="12.75" customHeight="1">
      <c r="A242" s="9" t="s">
        <v>381</v>
      </c>
      <c r="B242" s="12" t="s">
        <v>382</v>
      </c>
      <c r="C242" s="22"/>
      <c r="D242" s="25"/>
      <c r="E242" s="22"/>
      <c r="F242" s="25"/>
      <c r="G242" s="22"/>
      <c r="H242" s="25"/>
      <c r="I242" s="22"/>
      <c r="J242" s="25"/>
      <c r="K242" s="22"/>
      <c r="L242" s="25"/>
      <c r="M242" s="51"/>
      <c r="N242" s="41"/>
    </row>
    <row r="243" spans="1:14" ht="12.75" customHeight="1">
      <c r="A243" s="9" t="s">
        <v>383</v>
      </c>
      <c r="B243" s="12" t="s">
        <v>384</v>
      </c>
      <c r="C243" s="22"/>
      <c r="D243" s="25"/>
      <c r="E243" s="22"/>
      <c r="F243" s="25"/>
      <c r="G243" s="22"/>
      <c r="H243" s="25"/>
      <c r="I243" s="22"/>
      <c r="J243" s="25"/>
      <c r="K243" s="22"/>
      <c r="L243" s="25"/>
      <c r="M243" s="51"/>
      <c r="N243" s="41"/>
    </row>
    <row r="244" spans="1:14" ht="12.75" customHeight="1">
      <c r="A244" s="9" t="s">
        <v>385</v>
      </c>
      <c r="B244" s="12" t="s">
        <v>386</v>
      </c>
      <c r="C244" s="22"/>
      <c r="D244" s="25"/>
      <c r="E244" s="22"/>
      <c r="F244" s="25"/>
      <c r="G244" s="22"/>
      <c r="H244" s="25"/>
      <c r="I244" s="22"/>
      <c r="J244" s="25"/>
      <c r="K244" s="22"/>
      <c r="L244" s="25"/>
      <c r="M244" s="51"/>
      <c r="N244" s="41"/>
    </row>
    <row r="245" spans="1:14" ht="12.75" customHeight="1">
      <c r="A245" s="9" t="s">
        <v>387</v>
      </c>
      <c r="B245" s="12" t="s">
        <v>388</v>
      </c>
      <c r="C245" s="22"/>
      <c r="D245" s="25"/>
      <c r="E245" s="22"/>
      <c r="F245" s="25"/>
      <c r="G245" s="22"/>
      <c r="H245" s="25"/>
      <c r="I245" s="22"/>
      <c r="J245" s="25"/>
      <c r="K245" s="22"/>
      <c r="L245" s="25"/>
      <c r="M245" s="51"/>
      <c r="N245" s="41"/>
    </row>
    <row r="246" spans="1:14" ht="12.75" customHeight="1">
      <c r="A246" s="9" t="s">
        <v>389</v>
      </c>
      <c r="B246" s="12" t="s">
        <v>67</v>
      </c>
      <c r="C246" s="22"/>
      <c r="D246" s="25"/>
      <c r="E246" s="22"/>
      <c r="F246" s="25"/>
      <c r="G246" s="22"/>
      <c r="H246" s="25"/>
      <c r="I246" s="22"/>
      <c r="J246" s="25"/>
      <c r="K246" s="22"/>
      <c r="L246" s="25"/>
      <c r="M246" s="51"/>
      <c r="N246" s="41"/>
    </row>
    <row r="247" spans="1:14" ht="12.75" customHeight="1">
      <c r="A247" s="9" t="s">
        <v>390</v>
      </c>
      <c r="B247" s="12" t="s">
        <v>391</v>
      </c>
      <c r="C247" s="22"/>
      <c r="D247" s="25"/>
      <c r="E247" s="22"/>
      <c r="F247" s="25"/>
      <c r="G247" s="22"/>
      <c r="H247" s="25"/>
      <c r="I247" s="22"/>
      <c r="J247" s="25"/>
      <c r="K247" s="22"/>
      <c r="L247" s="25"/>
      <c r="M247" s="51"/>
      <c r="N247" s="41"/>
    </row>
    <row r="248" spans="1:14" ht="12.75" customHeight="1">
      <c r="A248" s="9" t="s">
        <v>392</v>
      </c>
      <c r="B248" s="12" t="s">
        <v>393</v>
      </c>
      <c r="C248" s="22"/>
      <c r="D248" s="25"/>
      <c r="E248" s="22"/>
      <c r="F248" s="25"/>
      <c r="G248" s="22"/>
      <c r="H248" s="25"/>
      <c r="I248" s="22"/>
      <c r="J248" s="25"/>
      <c r="K248" s="22"/>
      <c r="L248" s="25"/>
      <c r="M248" s="51"/>
      <c r="N248" s="41"/>
    </row>
    <row r="249" spans="1:14" ht="12.75" customHeight="1">
      <c r="A249" s="9" t="s">
        <v>394</v>
      </c>
      <c r="B249" s="12" t="s">
        <v>376</v>
      </c>
      <c r="C249" s="22"/>
      <c r="D249" s="25"/>
      <c r="E249" s="22"/>
      <c r="F249" s="25"/>
      <c r="G249" s="22"/>
      <c r="H249" s="25"/>
      <c r="I249" s="22"/>
      <c r="J249" s="25"/>
      <c r="K249" s="22"/>
      <c r="L249" s="25"/>
      <c r="M249" s="51"/>
      <c r="N249" s="41"/>
    </row>
    <row r="250" spans="1:14" ht="12.75" customHeight="1">
      <c r="A250" s="9" t="s">
        <v>395</v>
      </c>
      <c r="B250" s="12" t="s">
        <v>396</v>
      </c>
      <c r="C250" s="22"/>
      <c r="D250" s="25"/>
      <c r="E250" s="22"/>
      <c r="F250" s="25"/>
      <c r="G250" s="22"/>
      <c r="H250" s="25"/>
      <c r="I250" s="22"/>
      <c r="J250" s="25"/>
      <c r="K250" s="22"/>
      <c r="L250" s="25"/>
      <c r="M250" s="51"/>
      <c r="N250" s="41"/>
    </row>
    <row r="251" spans="1:14" ht="12.75" customHeight="1">
      <c r="A251" s="9" t="s">
        <v>397</v>
      </c>
      <c r="B251" s="12" t="s">
        <v>398</v>
      </c>
      <c r="C251" s="22"/>
      <c r="D251" s="25"/>
      <c r="E251" s="22"/>
      <c r="F251" s="25"/>
      <c r="G251" s="22"/>
      <c r="H251" s="25"/>
      <c r="I251" s="22"/>
      <c r="J251" s="25"/>
      <c r="K251" s="22"/>
      <c r="L251" s="25"/>
      <c r="M251" s="51"/>
      <c r="N251" s="41"/>
    </row>
    <row r="252" spans="1:14" ht="12.75" customHeight="1">
      <c r="A252" s="9" t="s">
        <v>399</v>
      </c>
      <c r="B252" s="12" t="s">
        <v>400</v>
      </c>
      <c r="C252" s="22"/>
      <c r="D252" s="25"/>
      <c r="E252" s="22"/>
      <c r="F252" s="25"/>
      <c r="G252" s="22"/>
      <c r="H252" s="25"/>
      <c r="I252" s="22"/>
      <c r="J252" s="25"/>
      <c r="K252" s="22"/>
      <c r="L252" s="25"/>
      <c r="M252" s="51"/>
      <c r="N252" s="41"/>
    </row>
    <row r="253" spans="1:14" ht="12.75" customHeight="1">
      <c r="A253" s="9" t="s">
        <v>401</v>
      </c>
      <c r="B253" s="12" t="s">
        <v>402</v>
      </c>
      <c r="C253" s="22"/>
      <c r="D253" s="25"/>
      <c r="E253" s="22"/>
      <c r="F253" s="25"/>
      <c r="G253" s="22"/>
      <c r="H253" s="25"/>
      <c r="I253" s="22"/>
      <c r="J253" s="25"/>
      <c r="K253" s="22"/>
      <c r="L253" s="25"/>
      <c r="M253" s="51"/>
      <c r="N253" s="41"/>
    </row>
    <row r="254" spans="1:14" ht="12.75" customHeight="1">
      <c r="A254" s="10" t="s">
        <v>403</v>
      </c>
      <c r="B254" s="13" t="s">
        <v>404</v>
      </c>
      <c r="C254" s="14">
        <f>SUM(C255:C258)</f>
        <v>0</v>
      </c>
      <c r="D254" s="14">
        <f aca="true" t="shared" si="22" ref="D254:N254">SUM(D255:D258)</f>
        <v>819828</v>
      </c>
      <c r="E254" s="14">
        <f t="shared" si="22"/>
        <v>0</v>
      </c>
      <c r="F254" s="14">
        <f t="shared" si="22"/>
        <v>0</v>
      </c>
      <c r="G254" s="14">
        <f t="shared" si="22"/>
        <v>399632</v>
      </c>
      <c r="H254" s="14">
        <f t="shared" si="22"/>
        <v>0</v>
      </c>
      <c r="I254" s="14">
        <f t="shared" si="22"/>
        <v>532647</v>
      </c>
      <c r="J254" s="14">
        <f t="shared" si="22"/>
        <v>0</v>
      </c>
      <c r="K254" s="14">
        <f t="shared" si="22"/>
        <v>41127</v>
      </c>
      <c r="L254" s="14">
        <f t="shared" si="22"/>
        <v>0</v>
      </c>
      <c r="M254" s="14">
        <f t="shared" si="22"/>
        <v>0</v>
      </c>
      <c r="N254" s="14">
        <f t="shared" si="22"/>
        <v>16331</v>
      </c>
    </row>
    <row r="255" spans="1:14" ht="12.75" customHeight="1">
      <c r="A255" s="9" t="s">
        <v>405</v>
      </c>
      <c r="B255" s="12" t="s">
        <v>406</v>
      </c>
      <c r="C255" s="22"/>
      <c r="D255" s="25">
        <v>819828</v>
      </c>
      <c r="E255" s="22"/>
      <c r="F255" s="25"/>
      <c r="G255" s="22">
        <v>399632</v>
      </c>
      <c r="H255" s="25"/>
      <c r="I255" s="22">
        <v>532647</v>
      </c>
      <c r="J255" s="25"/>
      <c r="K255" s="22">
        <v>41127</v>
      </c>
      <c r="L255" s="25"/>
      <c r="M255" s="51"/>
      <c r="N255" s="41">
        <v>16331</v>
      </c>
    </row>
    <row r="256" spans="1:14" ht="12.75" customHeight="1">
      <c r="A256" s="9" t="s">
        <v>407</v>
      </c>
      <c r="B256" s="12" t="s">
        <v>406</v>
      </c>
      <c r="C256" s="22"/>
      <c r="D256" s="25"/>
      <c r="E256" s="22"/>
      <c r="F256" s="25"/>
      <c r="G256" s="22"/>
      <c r="H256" s="25"/>
      <c r="I256" s="22"/>
      <c r="J256" s="25"/>
      <c r="K256" s="22"/>
      <c r="L256" s="25"/>
      <c r="M256" s="51"/>
      <c r="N256" s="41"/>
    </row>
    <row r="257" spans="1:14" ht="12.75" customHeight="1">
      <c r="A257" s="9" t="s">
        <v>408</v>
      </c>
      <c r="B257" s="12" t="s">
        <v>409</v>
      </c>
      <c r="C257" s="22"/>
      <c r="D257" s="25"/>
      <c r="E257" s="22"/>
      <c r="F257" s="25"/>
      <c r="G257" s="22"/>
      <c r="H257" s="25"/>
      <c r="I257" s="22"/>
      <c r="J257" s="25"/>
      <c r="K257" s="22"/>
      <c r="L257" s="25"/>
      <c r="M257" s="51"/>
      <c r="N257" s="41"/>
    </row>
    <row r="258" spans="1:14" ht="12.75" customHeight="1">
      <c r="A258" s="9" t="s">
        <v>410</v>
      </c>
      <c r="B258" s="12" t="s">
        <v>411</v>
      </c>
      <c r="C258" s="22"/>
      <c r="D258" s="25"/>
      <c r="E258" s="22"/>
      <c r="F258" s="25"/>
      <c r="G258" s="22"/>
      <c r="H258" s="25"/>
      <c r="I258" s="22"/>
      <c r="J258" s="25"/>
      <c r="K258" s="22"/>
      <c r="L258" s="25"/>
      <c r="M258" s="51"/>
      <c r="N258" s="41"/>
    </row>
    <row r="259" spans="1:14" ht="12.75" customHeight="1">
      <c r="A259" s="10" t="s">
        <v>412</v>
      </c>
      <c r="B259" s="13" t="s">
        <v>413</v>
      </c>
      <c r="C259" s="14">
        <f>SUM(C260:C274)</f>
        <v>0</v>
      </c>
      <c r="D259" s="14">
        <f aca="true" t="shared" si="23" ref="D259:N259">SUM(D260:D274)</f>
        <v>1513080</v>
      </c>
      <c r="E259" s="14">
        <f t="shared" si="23"/>
        <v>298987</v>
      </c>
      <c r="F259" s="14">
        <f t="shared" si="23"/>
        <v>0</v>
      </c>
      <c r="G259" s="14">
        <f t="shared" si="23"/>
        <v>642600</v>
      </c>
      <c r="H259" s="14">
        <f>SUM(H260:H274)</f>
        <v>999993</v>
      </c>
      <c r="I259" s="14">
        <f t="shared" si="23"/>
        <v>1331731</v>
      </c>
      <c r="J259" s="14">
        <f t="shared" si="23"/>
        <v>219555</v>
      </c>
      <c r="K259" s="14">
        <f t="shared" si="23"/>
        <v>847309</v>
      </c>
      <c r="L259" s="14">
        <f t="shared" si="23"/>
        <v>1639466</v>
      </c>
      <c r="M259" s="14">
        <f t="shared" si="23"/>
        <v>2360769</v>
      </c>
      <c r="N259" s="14">
        <f t="shared" si="23"/>
        <v>2105621</v>
      </c>
    </row>
    <row r="260" spans="1:14" ht="12.75" customHeight="1">
      <c r="A260" s="9" t="s">
        <v>414</v>
      </c>
      <c r="B260" s="12" t="s">
        <v>415</v>
      </c>
      <c r="C260" s="22"/>
      <c r="D260" s="25"/>
      <c r="E260" s="22"/>
      <c r="F260" s="25"/>
      <c r="G260" s="22"/>
      <c r="H260" s="25"/>
      <c r="I260" s="22"/>
      <c r="J260" s="25"/>
      <c r="K260" s="22"/>
      <c r="L260" s="25"/>
      <c r="M260" s="51"/>
      <c r="N260" s="41"/>
    </row>
    <row r="261" spans="1:14" ht="12.75" customHeight="1">
      <c r="A261" s="9" t="s">
        <v>416</v>
      </c>
      <c r="B261" s="12" t="s">
        <v>417</v>
      </c>
      <c r="C261" s="22"/>
      <c r="D261" s="25"/>
      <c r="E261" s="22"/>
      <c r="F261" s="25"/>
      <c r="G261" s="22"/>
      <c r="H261" s="25"/>
      <c r="I261" s="22"/>
      <c r="J261" s="25"/>
      <c r="K261" s="22"/>
      <c r="L261" s="25"/>
      <c r="M261" s="51"/>
      <c r="N261" s="41"/>
    </row>
    <row r="262" spans="1:14" ht="12.75" customHeight="1">
      <c r="A262" s="9" t="s">
        <v>418</v>
      </c>
      <c r="B262" s="12" t="s">
        <v>419</v>
      </c>
      <c r="C262" s="22"/>
      <c r="D262" s="25"/>
      <c r="E262" s="22"/>
      <c r="F262" s="25"/>
      <c r="G262" s="22"/>
      <c r="H262" s="25"/>
      <c r="I262" s="22"/>
      <c r="J262" s="25"/>
      <c r="K262" s="22"/>
      <c r="L262" s="25"/>
      <c r="M262" s="51"/>
      <c r="N262" s="41"/>
    </row>
    <row r="263" spans="1:14" ht="12.75" customHeight="1">
      <c r="A263" s="9" t="s">
        <v>420</v>
      </c>
      <c r="B263" s="12" t="s">
        <v>421</v>
      </c>
      <c r="C263" s="22"/>
      <c r="D263" s="25">
        <v>675920</v>
      </c>
      <c r="E263" s="22"/>
      <c r="F263" s="25"/>
      <c r="G263" s="22"/>
      <c r="H263" s="25"/>
      <c r="I263" s="22">
        <v>383275</v>
      </c>
      <c r="J263" s="25"/>
      <c r="K263" s="22"/>
      <c r="L263" s="25">
        <v>442509</v>
      </c>
      <c r="M263" s="51">
        <v>282029</v>
      </c>
      <c r="N263" s="41">
        <v>143990</v>
      </c>
    </row>
    <row r="264" spans="1:14" ht="12.75" customHeight="1">
      <c r="A264" s="9" t="s">
        <v>422</v>
      </c>
      <c r="B264" s="12" t="s">
        <v>423</v>
      </c>
      <c r="C264" s="22"/>
      <c r="D264" s="25"/>
      <c r="E264" s="22"/>
      <c r="F264" s="25"/>
      <c r="G264" s="22"/>
      <c r="H264" s="25"/>
      <c r="I264" s="22"/>
      <c r="J264" s="25"/>
      <c r="K264" s="22"/>
      <c r="L264" s="25"/>
      <c r="M264" s="51"/>
      <c r="N264" s="41"/>
    </row>
    <row r="265" spans="1:14" ht="12.75" customHeight="1">
      <c r="A265" s="9" t="s">
        <v>424</v>
      </c>
      <c r="B265" s="12" t="s">
        <v>425</v>
      </c>
      <c r="C265" s="22"/>
      <c r="D265" s="25">
        <v>189924</v>
      </c>
      <c r="E265" s="22"/>
      <c r="F265" s="25"/>
      <c r="G265" s="22"/>
      <c r="H265" s="25">
        <v>999993</v>
      </c>
      <c r="I265" s="22"/>
      <c r="J265" s="25"/>
      <c r="K265" s="22">
        <v>780669</v>
      </c>
      <c r="L265" s="25"/>
      <c r="M265" s="51"/>
      <c r="N265" s="41">
        <v>644190</v>
      </c>
    </row>
    <row r="266" spans="1:14" ht="12.75" customHeight="1">
      <c r="A266" s="9" t="s">
        <v>426</v>
      </c>
      <c r="B266" s="12" t="s">
        <v>427</v>
      </c>
      <c r="C266" s="22"/>
      <c r="D266" s="25"/>
      <c r="E266" s="22"/>
      <c r="F266" s="25"/>
      <c r="G266" s="22"/>
      <c r="H266" s="25"/>
      <c r="I266" s="22"/>
      <c r="J266" s="25"/>
      <c r="K266" s="22"/>
      <c r="L266" s="25"/>
      <c r="M266" s="51"/>
      <c r="N266" s="41"/>
    </row>
    <row r="267" spans="1:14" ht="12.75" customHeight="1">
      <c r="A267" s="9" t="s">
        <v>428</v>
      </c>
      <c r="B267" s="12" t="s">
        <v>2</v>
      </c>
      <c r="C267" s="22"/>
      <c r="D267" s="25"/>
      <c r="E267" s="22">
        <v>298987</v>
      </c>
      <c r="F267" s="25"/>
      <c r="G267" s="22">
        <v>642600</v>
      </c>
      <c r="H267" s="25"/>
      <c r="I267" s="22"/>
      <c r="J267" s="25">
        <v>219555</v>
      </c>
      <c r="K267" s="22">
        <v>66640</v>
      </c>
      <c r="L267" s="25"/>
      <c r="M267" s="51">
        <v>1848427</v>
      </c>
      <c r="N267" s="41">
        <v>741039</v>
      </c>
    </row>
    <row r="268" spans="1:14" ht="12.75" customHeight="1">
      <c r="A268" s="9" t="s">
        <v>429</v>
      </c>
      <c r="B268" s="12" t="s">
        <v>430</v>
      </c>
      <c r="C268" s="22"/>
      <c r="D268" s="25"/>
      <c r="E268" s="22"/>
      <c r="F268" s="25"/>
      <c r="G268" s="22"/>
      <c r="H268" s="25"/>
      <c r="I268" s="22"/>
      <c r="J268" s="25"/>
      <c r="K268" s="22"/>
      <c r="L268" s="25"/>
      <c r="M268" s="51"/>
      <c r="N268" s="41"/>
    </row>
    <row r="269" spans="1:14" ht="12.75" customHeight="1">
      <c r="A269" s="9" t="s">
        <v>431</v>
      </c>
      <c r="B269" s="12" t="s">
        <v>432</v>
      </c>
      <c r="C269" s="22"/>
      <c r="D269" s="25">
        <v>647236</v>
      </c>
      <c r="E269" s="22"/>
      <c r="F269" s="25"/>
      <c r="G269" s="22"/>
      <c r="H269" s="25"/>
      <c r="I269" s="22">
        <v>948456</v>
      </c>
      <c r="J269" s="25"/>
      <c r="K269" s="22"/>
      <c r="L269" s="25">
        <v>1196957</v>
      </c>
      <c r="M269" s="51">
        <v>230313</v>
      </c>
      <c r="N269" s="41">
        <v>576402</v>
      </c>
    </row>
    <row r="270" spans="1:14" ht="12.75" customHeight="1">
      <c r="A270" s="9" t="s">
        <v>433</v>
      </c>
      <c r="B270" s="12" t="s">
        <v>434</v>
      </c>
      <c r="C270" s="22"/>
      <c r="D270" s="25"/>
      <c r="E270" s="22"/>
      <c r="F270" s="25"/>
      <c r="G270" s="22"/>
      <c r="H270" s="25"/>
      <c r="I270" s="22"/>
      <c r="J270" s="25"/>
      <c r="K270" s="22"/>
      <c r="L270" s="25"/>
      <c r="M270" s="51"/>
      <c r="N270" s="41"/>
    </row>
    <row r="271" spans="1:14" ht="12.75" customHeight="1">
      <c r="A271" s="9" t="s">
        <v>435</v>
      </c>
      <c r="B271" s="12" t="s">
        <v>436</v>
      </c>
      <c r="C271" s="22"/>
      <c r="D271" s="25"/>
      <c r="E271" s="22"/>
      <c r="F271" s="25"/>
      <c r="G271" s="22"/>
      <c r="H271" s="25"/>
      <c r="I271" s="22"/>
      <c r="J271" s="25"/>
      <c r="K271" s="22"/>
      <c r="L271" s="25"/>
      <c r="M271" s="51"/>
      <c r="N271" s="41"/>
    </row>
    <row r="272" spans="1:14" ht="12.75" customHeight="1">
      <c r="A272" s="9" t="s">
        <v>437</v>
      </c>
      <c r="B272" s="12" t="s">
        <v>438</v>
      </c>
      <c r="C272" s="22"/>
      <c r="D272" s="25"/>
      <c r="E272" s="22"/>
      <c r="F272" s="25"/>
      <c r="G272" s="22"/>
      <c r="H272" s="25"/>
      <c r="I272" s="22"/>
      <c r="J272" s="25"/>
      <c r="K272" s="22"/>
      <c r="L272" s="25"/>
      <c r="M272" s="51"/>
      <c r="N272" s="41"/>
    </row>
    <row r="273" spans="1:14" ht="12.75" customHeight="1">
      <c r="A273" s="9" t="s">
        <v>439</v>
      </c>
      <c r="B273" s="12" t="s">
        <v>440</v>
      </c>
      <c r="C273" s="22"/>
      <c r="D273" s="25"/>
      <c r="E273" s="22"/>
      <c r="F273" s="25"/>
      <c r="G273" s="22"/>
      <c r="H273" s="25"/>
      <c r="I273" s="22"/>
      <c r="J273" s="25"/>
      <c r="K273" s="22"/>
      <c r="L273" s="25"/>
      <c r="M273" s="51"/>
      <c r="N273" s="41"/>
    </row>
    <row r="274" spans="1:14" ht="12.75" customHeight="1">
      <c r="A274" s="9" t="s">
        <v>441</v>
      </c>
      <c r="B274" s="12" t="s">
        <v>442</v>
      </c>
      <c r="C274" s="22"/>
      <c r="D274" s="25"/>
      <c r="E274" s="22"/>
      <c r="F274" s="25"/>
      <c r="G274" s="22"/>
      <c r="H274" s="25"/>
      <c r="I274" s="22"/>
      <c r="J274" s="25"/>
      <c r="K274" s="22"/>
      <c r="L274" s="25"/>
      <c r="M274" s="51"/>
      <c r="N274" s="41"/>
    </row>
    <row r="275" spans="1:14" ht="12.75" customHeight="1">
      <c r="A275" s="10" t="s">
        <v>443</v>
      </c>
      <c r="B275" s="13" t="s">
        <v>444</v>
      </c>
      <c r="C275" s="14">
        <f>SUM(C276:C294)</f>
        <v>0</v>
      </c>
      <c r="D275" s="14">
        <f aca="true" t="shared" si="24" ref="D275:N275">SUM(D276:D294)</f>
        <v>0</v>
      </c>
      <c r="E275" s="14">
        <f t="shared" si="24"/>
        <v>0</v>
      </c>
      <c r="F275" s="14">
        <f t="shared" si="24"/>
        <v>0</v>
      </c>
      <c r="G275" s="14">
        <f t="shared" si="24"/>
        <v>0</v>
      </c>
      <c r="H275" s="14">
        <f t="shared" si="24"/>
        <v>0</v>
      </c>
      <c r="I275" s="14">
        <f t="shared" si="24"/>
        <v>0</v>
      </c>
      <c r="J275" s="14">
        <f t="shared" si="24"/>
        <v>0</v>
      </c>
      <c r="K275" s="14">
        <f t="shared" si="24"/>
        <v>0</v>
      </c>
      <c r="L275" s="14">
        <f t="shared" si="24"/>
        <v>0</v>
      </c>
      <c r="M275" s="14">
        <f t="shared" si="24"/>
        <v>0</v>
      </c>
      <c r="N275" s="14">
        <f t="shared" si="24"/>
        <v>0</v>
      </c>
    </row>
    <row r="276" spans="1:14" ht="12.75" customHeight="1">
      <c r="A276" s="9" t="s">
        <v>445</v>
      </c>
      <c r="B276" s="12" t="s">
        <v>446</v>
      </c>
      <c r="C276" s="22"/>
      <c r="D276" s="25"/>
      <c r="E276" s="22"/>
      <c r="F276" s="25"/>
      <c r="G276" s="22"/>
      <c r="H276" s="25"/>
      <c r="I276" s="22"/>
      <c r="J276" s="25"/>
      <c r="K276" s="22"/>
      <c r="L276" s="25"/>
      <c r="M276" s="51"/>
      <c r="N276" s="41"/>
    </row>
    <row r="277" spans="1:14" ht="12.75" customHeight="1">
      <c r="A277" s="9" t="s">
        <v>447</v>
      </c>
      <c r="B277" s="12" t="s">
        <v>448</v>
      </c>
      <c r="C277" s="22"/>
      <c r="D277" s="25"/>
      <c r="E277" s="22"/>
      <c r="F277" s="25"/>
      <c r="G277" s="22"/>
      <c r="H277" s="25"/>
      <c r="I277" s="22"/>
      <c r="J277" s="25"/>
      <c r="K277" s="22"/>
      <c r="L277" s="25"/>
      <c r="M277" s="51"/>
      <c r="N277" s="41"/>
    </row>
    <row r="278" spans="1:14" ht="12.75" customHeight="1">
      <c r="A278" s="9" t="s">
        <v>449</v>
      </c>
      <c r="B278" s="12" t="s">
        <v>450</v>
      </c>
      <c r="C278" s="22"/>
      <c r="D278" s="25"/>
      <c r="E278" s="22"/>
      <c r="F278" s="25"/>
      <c r="G278" s="22"/>
      <c r="H278" s="25"/>
      <c r="I278" s="22"/>
      <c r="J278" s="25"/>
      <c r="K278" s="22"/>
      <c r="L278" s="25"/>
      <c r="M278" s="51"/>
      <c r="N278" s="41"/>
    </row>
    <row r="279" spans="1:14" ht="12.75" customHeight="1">
      <c r="A279" s="9" t="s">
        <v>451</v>
      </c>
      <c r="B279" s="12" t="s">
        <v>452</v>
      </c>
      <c r="C279" s="22"/>
      <c r="D279" s="25"/>
      <c r="E279" s="22"/>
      <c r="F279" s="25"/>
      <c r="G279" s="22"/>
      <c r="H279" s="25"/>
      <c r="I279" s="22"/>
      <c r="J279" s="25"/>
      <c r="K279" s="22"/>
      <c r="L279" s="25"/>
      <c r="M279" s="51"/>
      <c r="N279" s="41"/>
    </row>
    <row r="280" spans="1:14" ht="12.75" customHeight="1">
      <c r="A280" s="9" t="s">
        <v>453</v>
      </c>
      <c r="B280" s="12" t="s">
        <v>454</v>
      </c>
      <c r="C280" s="22"/>
      <c r="D280" s="25"/>
      <c r="E280" s="22"/>
      <c r="F280" s="25"/>
      <c r="G280" s="22"/>
      <c r="H280" s="25"/>
      <c r="I280" s="22"/>
      <c r="J280" s="25"/>
      <c r="K280" s="22"/>
      <c r="L280" s="25"/>
      <c r="M280" s="51"/>
      <c r="N280" s="41"/>
    </row>
    <row r="281" spans="1:14" ht="12.75" customHeight="1">
      <c r="A281" s="9" t="s">
        <v>455</v>
      </c>
      <c r="B281" s="12" t="s">
        <v>456</v>
      </c>
      <c r="C281" s="22"/>
      <c r="D281" s="25"/>
      <c r="E281" s="22"/>
      <c r="F281" s="25"/>
      <c r="G281" s="22"/>
      <c r="H281" s="25"/>
      <c r="I281" s="22"/>
      <c r="J281" s="25"/>
      <c r="K281" s="22"/>
      <c r="L281" s="25"/>
      <c r="M281" s="51"/>
      <c r="N281" s="41"/>
    </row>
    <row r="282" spans="1:14" ht="12.75" customHeight="1">
      <c r="A282" s="9" t="s">
        <v>457</v>
      </c>
      <c r="B282" s="12" t="s">
        <v>448</v>
      </c>
      <c r="C282" s="22"/>
      <c r="D282" s="25"/>
      <c r="E282" s="22"/>
      <c r="F282" s="25"/>
      <c r="G282" s="22"/>
      <c r="H282" s="25"/>
      <c r="I282" s="22"/>
      <c r="J282" s="25"/>
      <c r="K282" s="22"/>
      <c r="L282" s="25"/>
      <c r="M282" s="51"/>
      <c r="N282" s="41"/>
    </row>
    <row r="283" spans="1:14" ht="12.75" customHeight="1">
      <c r="A283" s="9" t="s">
        <v>458</v>
      </c>
      <c r="B283" s="12" t="s">
        <v>450</v>
      </c>
      <c r="C283" s="22"/>
      <c r="D283" s="25"/>
      <c r="E283" s="22"/>
      <c r="F283" s="25"/>
      <c r="G283" s="22"/>
      <c r="H283" s="25"/>
      <c r="I283" s="22"/>
      <c r="J283" s="25"/>
      <c r="K283" s="22"/>
      <c r="L283" s="25"/>
      <c r="M283" s="51"/>
      <c r="N283" s="41"/>
    </row>
    <row r="284" spans="1:14" ht="12.75" customHeight="1">
      <c r="A284" s="9" t="s">
        <v>459</v>
      </c>
      <c r="B284" s="12" t="s">
        <v>415</v>
      </c>
      <c r="C284" s="22"/>
      <c r="D284" s="25"/>
      <c r="E284" s="22"/>
      <c r="F284" s="25"/>
      <c r="G284" s="22"/>
      <c r="H284" s="25"/>
      <c r="I284" s="22"/>
      <c r="J284" s="25"/>
      <c r="K284" s="22"/>
      <c r="L284" s="25"/>
      <c r="M284" s="51"/>
      <c r="N284" s="41"/>
    </row>
    <row r="285" spans="1:14" ht="12.75" customHeight="1">
      <c r="A285" s="9" t="s">
        <v>460</v>
      </c>
      <c r="B285" s="12" t="s">
        <v>68</v>
      </c>
      <c r="C285" s="22"/>
      <c r="D285" s="25"/>
      <c r="E285" s="22"/>
      <c r="F285" s="25"/>
      <c r="G285" s="22"/>
      <c r="H285" s="25"/>
      <c r="I285" s="22"/>
      <c r="J285" s="25"/>
      <c r="K285" s="22"/>
      <c r="L285" s="25"/>
      <c r="M285" s="51"/>
      <c r="N285" s="41"/>
    </row>
    <row r="286" spans="1:14" ht="12.75" customHeight="1">
      <c r="A286" s="9" t="s">
        <v>461</v>
      </c>
      <c r="B286" s="12" t="s">
        <v>462</v>
      </c>
      <c r="C286" s="22"/>
      <c r="D286" s="25"/>
      <c r="E286" s="22"/>
      <c r="F286" s="25"/>
      <c r="G286" s="22"/>
      <c r="H286" s="25"/>
      <c r="I286" s="22"/>
      <c r="J286" s="25"/>
      <c r="K286" s="22"/>
      <c r="L286" s="25"/>
      <c r="M286" s="51"/>
      <c r="N286" s="41"/>
    </row>
    <row r="287" spans="1:14" ht="12.75" customHeight="1">
      <c r="A287" s="9" t="s">
        <v>463</v>
      </c>
      <c r="B287" s="12" t="s">
        <v>464</v>
      </c>
      <c r="C287" s="22"/>
      <c r="D287" s="25"/>
      <c r="E287" s="22"/>
      <c r="F287" s="25"/>
      <c r="G287" s="22"/>
      <c r="H287" s="25"/>
      <c r="I287" s="22"/>
      <c r="J287" s="25"/>
      <c r="K287" s="22"/>
      <c r="L287" s="25"/>
      <c r="M287" s="51"/>
      <c r="N287" s="41"/>
    </row>
    <row r="288" spans="1:14" ht="12.75" customHeight="1">
      <c r="A288" s="9" t="s">
        <v>465</v>
      </c>
      <c r="B288" s="12" t="s">
        <v>419</v>
      </c>
      <c r="C288" s="22"/>
      <c r="D288" s="25"/>
      <c r="E288" s="22"/>
      <c r="F288" s="25"/>
      <c r="G288" s="22"/>
      <c r="H288" s="25"/>
      <c r="I288" s="22"/>
      <c r="J288" s="25"/>
      <c r="K288" s="22"/>
      <c r="L288" s="25"/>
      <c r="M288" s="51"/>
      <c r="N288" s="41"/>
    </row>
    <row r="289" spans="1:14" ht="12.75" customHeight="1">
      <c r="A289" s="9" t="s">
        <v>466</v>
      </c>
      <c r="B289" s="12" t="s">
        <v>467</v>
      </c>
      <c r="C289" s="22"/>
      <c r="D289" s="25"/>
      <c r="E289" s="22"/>
      <c r="F289" s="25"/>
      <c r="G289" s="22"/>
      <c r="H289" s="25"/>
      <c r="I289" s="22"/>
      <c r="J289" s="25"/>
      <c r="K289" s="22"/>
      <c r="L289" s="25"/>
      <c r="M289" s="51"/>
      <c r="N289" s="41"/>
    </row>
    <row r="290" spans="1:14" ht="12.75" customHeight="1">
      <c r="A290" s="9" t="s">
        <v>468</v>
      </c>
      <c r="B290" s="12" t="s">
        <v>469</v>
      </c>
      <c r="C290" s="22"/>
      <c r="D290" s="25"/>
      <c r="E290" s="22"/>
      <c r="F290" s="25"/>
      <c r="G290" s="22"/>
      <c r="H290" s="25"/>
      <c r="I290" s="22"/>
      <c r="J290" s="25"/>
      <c r="K290" s="22"/>
      <c r="L290" s="25"/>
      <c r="M290" s="51"/>
      <c r="N290" s="41"/>
    </row>
    <row r="291" spans="1:14" ht="12.75" customHeight="1">
      <c r="A291" s="9" t="s">
        <v>470</v>
      </c>
      <c r="B291" s="12" t="s">
        <v>471</v>
      </c>
      <c r="C291" s="22"/>
      <c r="D291" s="25"/>
      <c r="E291" s="22"/>
      <c r="F291" s="25"/>
      <c r="G291" s="22"/>
      <c r="H291" s="25"/>
      <c r="I291" s="22"/>
      <c r="J291" s="25"/>
      <c r="K291" s="22"/>
      <c r="L291" s="25"/>
      <c r="M291" s="51"/>
      <c r="N291" s="41"/>
    </row>
    <row r="292" spans="1:14" ht="12.75" customHeight="1">
      <c r="A292" s="9" t="s">
        <v>472</v>
      </c>
      <c r="B292" s="12" t="s">
        <v>448</v>
      </c>
      <c r="C292" s="22"/>
      <c r="D292" s="25"/>
      <c r="E292" s="22"/>
      <c r="F292" s="25"/>
      <c r="G292" s="22"/>
      <c r="H292" s="25"/>
      <c r="I292" s="22"/>
      <c r="J292" s="25"/>
      <c r="K292" s="22"/>
      <c r="L292" s="25"/>
      <c r="M292" s="51"/>
      <c r="N292" s="41"/>
    </row>
    <row r="293" spans="1:14" ht="12.75" customHeight="1">
      <c r="A293" s="9" t="s">
        <v>473</v>
      </c>
      <c r="B293" s="12" t="s">
        <v>450</v>
      </c>
      <c r="C293" s="22"/>
      <c r="D293" s="25"/>
      <c r="E293" s="22"/>
      <c r="F293" s="25"/>
      <c r="G293" s="22"/>
      <c r="H293" s="25"/>
      <c r="I293" s="22"/>
      <c r="J293" s="25"/>
      <c r="K293" s="22"/>
      <c r="L293" s="25"/>
      <c r="M293" s="51"/>
      <c r="N293" s="41"/>
    </row>
    <row r="294" spans="1:14" ht="12.75" customHeight="1">
      <c r="A294" s="9" t="s">
        <v>474</v>
      </c>
      <c r="B294" s="12" t="s">
        <v>475</v>
      </c>
      <c r="C294" s="22"/>
      <c r="D294" s="25"/>
      <c r="E294" s="22"/>
      <c r="F294" s="25"/>
      <c r="G294" s="22"/>
      <c r="H294" s="25"/>
      <c r="I294" s="22"/>
      <c r="J294" s="25"/>
      <c r="K294" s="22"/>
      <c r="L294" s="25"/>
      <c r="M294" s="51"/>
      <c r="N294" s="41"/>
    </row>
    <row r="295" spans="1:14" ht="12.75" customHeight="1">
      <c r="A295" s="10" t="s">
        <v>476</v>
      </c>
      <c r="B295" s="13" t="s">
        <v>477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2"/>
      <c r="N295" s="42"/>
    </row>
    <row r="296" spans="1:14" ht="12.75" customHeight="1">
      <c r="A296" s="10" t="s">
        <v>478</v>
      </c>
      <c r="B296" s="13" t="s">
        <v>479</v>
      </c>
      <c r="C296" s="14">
        <f>SUM(C297:C304)</f>
        <v>0</v>
      </c>
      <c r="D296" s="14">
        <f aca="true" t="shared" si="25" ref="D296:N296">SUM(D297:D304)</f>
        <v>0</v>
      </c>
      <c r="E296" s="14">
        <f t="shared" si="25"/>
        <v>0</v>
      </c>
      <c r="F296" s="14">
        <f t="shared" si="25"/>
        <v>0</v>
      </c>
      <c r="G296" s="14">
        <f t="shared" si="25"/>
        <v>0</v>
      </c>
      <c r="H296" s="14">
        <f t="shared" si="25"/>
        <v>0</v>
      </c>
      <c r="I296" s="14">
        <f t="shared" si="25"/>
        <v>0</v>
      </c>
      <c r="J296" s="14">
        <f t="shared" si="25"/>
        <v>0</v>
      </c>
      <c r="K296" s="14">
        <f t="shared" si="25"/>
        <v>0</v>
      </c>
      <c r="L296" s="14">
        <f t="shared" si="25"/>
        <v>0</v>
      </c>
      <c r="M296" s="14">
        <f t="shared" si="25"/>
        <v>0</v>
      </c>
      <c r="N296" s="14">
        <f t="shared" si="25"/>
        <v>0</v>
      </c>
    </row>
    <row r="297" spans="1:14" ht="12.75" customHeight="1">
      <c r="A297" s="9" t="s">
        <v>480</v>
      </c>
      <c r="B297" s="12" t="s">
        <v>362</v>
      </c>
      <c r="C297" s="22"/>
      <c r="D297" s="25"/>
      <c r="E297" s="22"/>
      <c r="F297" s="25"/>
      <c r="G297" s="22"/>
      <c r="H297" s="25"/>
      <c r="I297" s="22"/>
      <c r="J297" s="25"/>
      <c r="K297" s="22"/>
      <c r="L297" s="25"/>
      <c r="M297" s="51"/>
      <c r="N297" s="41"/>
    </row>
    <row r="298" spans="1:14" ht="12.75" customHeight="1">
      <c r="A298" s="9" t="s">
        <v>481</v>
      </c>
      <c r="B298" s="12" t="s">
        <v>376</v>
      </c>
      <c r="C298" s="22"/>
      <c r="D298" s="25"/>
      <c r="E298" s="22"/>
      <c r="F298" s="25"/>
      <c r="G298" s="22"/>
      <c r="H298" s="25"/>
      <c r="I298" s="22"/>
      <c r="J298" s="25"/>
      <c r="K298" s="22"/>
      <c r="L298" s="25"/>
      <c r="M298" s="51"/>
      <c r="N298" s="41"/>
    </row>
    <row r="299" spans="1:14" ht="12.75" customHeight="1">
      <c r="A299" s="9" t="s">
        <v>482</v>
      </c>
      <c r="B299" s="12" t="s">
        <v>483</v>
      </c>
      <c r="C299" s="22"/>
      <c r="D299" s="25"/>
      <c r="E299" s="22"/>
      <c r="F299" s="25"/>
      <c r="G299" s="22"/>
      <c r="H299" s="25"/>
      <c r="I299" s="22"/>
      <c r="J299" s="25"/>
      <c r="K299" s="22"/>
      <c r="L299" s="25"/>
      <c r="M299" s="51"/>
      <c r="N299" s="41"/>
    </row>
    <row r="300" spans="1:14" ht="12.75" customHeight="1">
      <c r="A300" s="9" t="s">
        <v>484</v>
      </c>
      <c r="B300" s="12" t="s">
        <v>485</v>
      </c>
      <c r="C300" s="22"/>
      <c r="D300" s="25"/>
      <c r="E300" s="22"/>
      <c r="F300" s="25"/>
      <c r="G300" s="22"/>
      <c r="H300" s="25"/>
      <c r="I300" s="22"/>
      <c r="J300" s="25"/>
      <c r="K300" s="22"/>
      <c r="L300" s="25"/>
      <c r="M300" s="51"/>
      <c r="N300" s="41"/>
    </row>
    <row r="301" spans="1:14" ht="12.75" customHeight="1">
      <c r="A301" s="9" t="s">
        <v>486</v>
      </c>
      <c r="B301" s="12" t="s">
        <v>487</v>
      </c>
      <c r="C301" s="22"/>
      <c r="D301" s="25"/>
      <c r="E301" s="22"/>
      <c r="F301" s="25"/>
      <c r="G301" s="22"/>
      <c r="H301" s="25"/>
      <c r="I301" s="22"/>
      <c r="J301" s="25"/>
      <c r="K301" s="22"/>
      <c r="L301" s="25"/>
      <c r="M301" s="51"/>
      <c r="N301" s="41"/>
    </row>
    <row r="302" spans="1:14" ht="12.75" customHeight="1">
      <c r="A302" s="9" t="s">
        <v>488</v>
      </c>
      <c r="B302" s="12" t="s">
        <v>489</v>
      </c>
      <c r="C302" s="22"/>
      <c r="D302" s="25"/>
      <c r="E302" s="22"/>
      <c r="F302" s="25"/>
      <c r="G302" s="22"/>
      <c r="H302" s="25"/>
      <c r="I302" s="22"/>
      <c r="J302" s="25"/>
      <c r="K302" s="22"/>
      <c r="L302" s="25"/>
      <c r="M302" s="51"/>
      <c r="N302" s="41"/>
    </row>
    <row r="303" spans="1:14" ht="12.75" customHeight="1">
      <c r="A303" s="9" t="s">
        <v>490</v>
      </c>
      <c r="B303" s="12" t="s">
        <v>491</v>
      </c>
      <c r="C303" s="22"/>
      <c r="D303" s="25"/>
      <c r="E303" s="22"/>
      <c r="F303" s="25"/>
      <c r="G303" s="22"/>
      <c r="H303" s="25"/>
      <c r="I303" s="22"/>
      <c r="J303" s="25"/>
      <c r="K303" s="22"/>
      <c r="L303" s="25"/>
      <c r="M303" s="51"/>
      <c r="N303" s="41"/>
    </row>
    <row r="304" spans="1:14" ht="12.75" customHeight="1">
      <c r="A304" s="9" t="s">
        <v>492</v>
      </c>
      <c r="B304" s="12" t="s">
        <v>376</v>
      </c>
      <c r="C304" s="22"/>
      <c r="D304" s="25"/>
      <c r="E304" s="22"/>
      <c r="F304" s="25"/>
      <c r="G304" s="22"/>
      <c r="H304" s="25"/>
      <c r="I304" s="22"/>
      <c r="J304" s="25"/>
      <c r="K304" s="22"/>
      <c r="L304" s="25"/>
      <c r="M304" s="51"/>
      <c r="N304" s="41"/>
    </row>
    <row r="305" spans="1:14" ht="12.75" customHeight="1">
      <c r="A305" s="10" t="s">
        <v>493</v>
      </c>
      <c r="B305" s="13" t="s">
        <v>494</v>
      </c>
      <c r="C305" s="14">
        <f>SUM(C306:C309)</f>
        <v>0</v>
      </c>
      <c r="D305" s="14">
        <f aca="true" t="shared" si="26" ref="D305:N305">SUM(D306:D309)</f>
        <v>520483</v>
      </c>
      <c r="E305" s="14">
        <f t="shared" si="26"/>
        <v>0</v>
      </c>
      <c r="F305" s="14">
        <f>SUM(F306:F309)</f>
        <v>0</v>
      </c>
      <c r="G305" s="14">
        <f>SUM(G306:G309)</f>
        <v>0</v>
      </c>
      <c r="H305" s="14">
        <f t="shared" si="26"/>
        <v>0</v>
      </c>
      <c r="I305" s="14">
        <f t="shared" si="26"/>
        <v>0</v>
      </c>
      <c r="J305" s="14">
        <f t="shared" si="26"/>
        <v>0</v>
      </c>
      <c r="K305" s="14">
        <f t="shared" si="26"/>
        <v>0</v>
      </c>
      <c r="L305" s="14">
        <f t="shared" si="26"/>
        <v>0</v>
      </c>
      <c r="M305" s="14">
        <f t="shared" si="26"/>
        <v>0</v>
      </c>
      <c r="N305" s="14">
        <f t="shared" si="26"/>
        <v>0</v>
      </c>
    </row>
    <row r="306" spans="1:14" ht="12.75" customHeight="1">
      <c r="A306" s="9" t="s">
        <v>495</v>
      </c>
      <c r="B306" s="12" t="s">
        <v>496</v>
      </c>
      <c r="C306" s="22"/>
      <c r="D306" s="25"/>
      <c r="E306" s="22"/>
      <c r="F306" s="25"/>
      <c r="G306" s="22"/>
      <c r="H306" s="25"/>
      <c r="I306" s="22"/>
      <c r="J306" s="25"/>
      <c r="K306" s="22"/>
      <c r="L306" s="25"/>
      <c r="M306" s="51"/>
      <c r="N306" s="41"/>
    </row>
    <row r="307" spans="1:14" ht="12.75" customHeight="1">
      <c r="A307" s="9" t="s">
        <v>497</v>
      </c>
      <c r="B307" s="12" t="s">
        <v>498</v>
      </c>
      <c r="C307" s="22"/>
      <c r="D307" s="25"/>
      <c r="E307" s="22"/>
      <c r="F307" s="25"/>
      <c r="G307" s="22"/>
      <c r="H307" s="25"/>
      <c r="I307" s="22"/>
      <c r="J307" s="25"/>
      <c r="K307" s="22"/>
      <c r="L307" s="25"/>
      <c r="M307" s="51"/>
      <c r="N307" s="41"/>
    </row>
    <row r="308" spans="1:14" ht="12.75" customHeight="1">
      <c r="A308" s="9" t="s">
        <v>499</v>
      </c>
      <c r="B308" s="12" t="s">
        <v>500</v>
      </c>
      <c r="C308" s="22"/>
      <c r="D308" s="25"/>
      <c r="E308" s="22"/>
      <c r="F308" s="25"/>
      <c r="G308" s="22"/>
      <c r="H308" s="25"/>
      <c r="I308" s="22"/>
      <c r="J308" s="25"/>
      <c r="K308" s="22"/>
      <c r="L308" s="25"/>
      <c r="M308" s="51"/>
      <c r="N308" s="41"/>
    </row>
    <row r="309" spans="1:14" ht="12.75" customHeight="1">
      <c r="A309" s="9" t="s">
        <v>501</v>
      </c>
      <c r="B309" s="12" t="s">
        <v>502</v>
      </c>
      <c r="C309" s="22"/>
      <c r="D309" s="25">
        <v>520483</v>
      </c>
      <c r="E309" s="22"/>
      <c r="F309" s="25"/>
      <c r="G309" s="22"/>
      <c r="H309" s="25"/>
      <c r="I309" s="22"/>
      <c r="J309" s="25"/>
      <c r="K309" s="22"/>
      <c r="L309" s="25"/>
      <c r="M309" s="51"/>
      <c r="N309" s="41"/>
    </row>
    <row r="310" spans="1:14" ht="12.75" customHeight="1">
      <c r="A310" s="57"/>
      <c r="B310" s="28" t="s">
        <v>503</v>
      </c>
      <c r="C310" s="52">
        <f>C3+C69+C123+C125+C130+C132+C135+C139+C143+C152+C169+C179+C188+C192+C204+C212+C214+C221+C227+C230+C254+C259+C275+C295+C296+C305</f>
        <v>117895346</v>
      </c>
      <c r="D310" s="52">
        <f aca="true" t="shared" si="27" ref="D310:N310">D3+D69+D123+D125+D130+D132+D135+D139+D143+D152+D169+D179+D188+D192+D204+D212+D214+D221+D227+D230+D254+D259+D275+D295+D296+D305+D131</f>
        <v>194281698</v>
      </c>
      <c r="E310" s="52">
        <f t="shared" si="27"/>
        <v>121900119</v>
      </c>
      <c r="F310" s="52">
        <f t="shared" si="27"/>
        <v>142590482</v>
      </c>
      <c r="G310" s="52">
        <f t="shared" si="27"/>
        <v>140404670</v>
      </c>
      <c r="H310" s="52">
        <f t="shared" si="27"/>
        <v>150953776</v>
      </c>
      <c r="I310" s="52">
        <f t="shared" si="27"/>
        <v>144098758</v>
      </c>
      <c r="J310" s="52">
        <f t="shared" si="27"/>
        <v>134292388</v>
      </c>
      <c r="K310" s="52">
        <f t="shared" si="27"/>
        <v>149632202</v>
      </c>
      <c r="L310" s="52">
        <f t="shared" si="27"/>
        <v>129556620</v>
      </c>
      <c r="M310" s="52">
        <f t="shared" si="27"/>
        <v>160930493</v>
      </c>
      <c r="N310" s="52">
        <f t="shared" si="27"/>
        <v>217808978</v>
      </c>
    </row>
    <row r="311" spans="12:14" ht="12.75" customHeight="1">
      <c r="L311" s="60"/>
      <c r="M311" s="67"/>
      <c r="N311" s="67"/>
    </row>
    <row r="312" spans="9:14" ht="12.75">
      <c r="I312" s="60"/>
      <c r="J312" s="60"/>
      <c r="K312" s="60"/>
      <c r="L312" s="60"/>
      <c r="M312" s="67"/>
      <c r="N312" s="67"/>
    </row>
    <row r="313" spans="7:14" ht="12.75">
      <c r="G313" s="16"/>
      <c r="H313" s="16"/>
      <c r="K313" s="60"/>
      <c r="L313" s="60"/>
      <c r="M313" s="67"/>
      <c r="N313" s="67"/>
    </row>
    <row r="314" spans="7:14" ht="12.75">
      <c r="G314" s="16"/>
      <c r="H314" s="16"/>
      <c r="J314" s="60"/>
      <c r="K314" s="60"/>
      <c r="L314" s="60"/>
      <c r="M314" s="67"/>
      <c r="N314" s="67"/>
    </row>
    <row r="315" spans="7:14" ht="12.75">
      <c r="G315" s="16"/>
      <c r="H315" s="16"/>
      <c r="J315" s="60"/>
      <c r="K315" s="60"/>
      <c r="L315" s="60"/>
      <c r="M315" s="67"/>
      <c r="N315" s="67"/>
    </row>
    <row r="316" spans="7:14" ht="12.75">
      <c r="G316" s="16"/>
      <c r="H316" s="16"/>
      <c r="J316" s="60"/>
      <c r="K316" s="60"/>
      <c r="L316" s="60"/>
      <c r="M316" s="67"/>
      <c r="N316" s="67"/>
    </row>
    <row r="317" spans="7:14" ht="12.75">
      <c r="G317" s="16"/>
      <c r="H317" s="16"/>
      <c r="J317" s="60"/>
      <c r="K317" s="60"/>
      <c r="L317" s="60"/>
      <c r="M317" s="67"/>
      <c r="N317" s="67"/>
    </row>
    <row r="318" spans="7:14" ht="12.75">
      <c r="G318" s="16"/>
      <c r="H318" s="16"/>
      <c r="J318" s="60"/>
      <c r="K318" s="60"/>
      <c r="L318" s="60"/>
      <c r="M318" s="67"/>
      <c r="N318" s="67"/>
    </row>
    <row r="319" spans="7:14" ht="12.75">
      <c r="G319" s="16"/>
      <c r="H319" s="16"/>
      <c r="J319" s="60"/>
      <c r="K319" s="60"/>
      <c r="L319" s="60"/>
      <c r="M319" s="67"/>
      <c r="N319" s="67"/>
    </row>
    <row r="320" spans="7:14" ht="12.75">
      <c r="G320" s="16"/>
      <c r="H320" s="16"/>
      <c r="J320" s="60"/>
      <c r="K320" s="60"/>
      <c r="L320" s="60"/>
      <c r="M320" s="67"/>
      <c r="N320" s="67"/>
    </row>
    <row r="321" spans="10:14" ht="12.75">
      <c r="J321" s="60"/>
      <c r="K321" s="60"/>
      <c r="L321" s="60"/>
      <c r="M321" s="67"/>
      <c r="N321" s="67"/>
    </row>
    <row r="322" spans="10:14" ht="12.75">
      <c r="J322" s="60"/>
      <c r="K322" s="60"/>
      <c r="L322" s="60"/>
      <c r="M322" s="67"/>
      <c r="N322" s="67"/>
    </row>
    <row r="323" spans="10:14" ht="12.75">
      <c r="J323" s="60"/>
      <c r="K323" s="60"/>
      <c r="L323" s="60"/>
      <c r="M323" s="67"/>
      <c r="N323" s="67"/>
    </row>
    <row r="324" spans="10:14" ht="12.75">
      <c r="J324" s="60"/>
      <c r="K324" s="60"/>
      <c r="L324" s="60"/>
      <c r="M324" s="67"/>
      <c r="N324" s="67"/>
    </row>
    <row r="325" spans="10:14" ht="12.75">
      <c r="J325" s="60"/>
      <c r="K325" s="60"/>
      <c r="L325" s="60"/>
      <c r="M325" s="67"/>
      <c r="N325" s="67"/>
    </row>
    <row r="326" spans="10:14" ht="12.75">
      <c r="J326" s="60"/>
      <c r="K326" s="60"/>
      <c r="L326" s="60"/>
      <c r="M326" s="67"/>
      <c r="N326" s="67"/>
    </row>
    <row r="327" spans="10:14" ht="12.75">
      <c r="J327" s="60"/>
      <c r="K327" s="60"/>
      <c r="L327" s="60"/>
      <c r="M327" s="67"/>
      <c r="N327" s="67"/>
    </row>
    <row r="399" spans="6:7" ht="12.75">
      <c r="F399" s="16"/>
      <c r="G399" s="16"/>
    </row>
    <row r="400" spans="6:7" ht="12.75">
      <c r="F400" s="16"/>
      <c r="G400" s="16"/>
    </row>
    <row r="401" spans="6:7" ht="12.75">
      <c r="F401" s="16"/>
      <c r="G401" s="16"/>
    </row>
  </sheetData>
  <sheetProtection/>
  <printOptions/>
  <pageMargins left="0.75" right="0.75" top="1" bottom="1" header="0" footer="0"/>
  <pageSetup horizontalDpi="600" verticalDpi="600" orientation="portrait" paperSize="14" scale="1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421875" style="0" customWidth="1"/>
    <col min="2" max="2" width="23.57421875" style="0" customWidth="1"/>
    <col min="9" max="10" width="11.421875" style="37" customWidth="1"/>
    <col min="11" max="11" width="12.57421875" style="37" customWidth="1"/>
    <col min="12" max="12" width="11.421875" style="37" customWidth="1"/>
    <col min="13" max="13" width="12.7109375" style="44" customWidth="1"/>
    <col min="14" max="14" width="13.421875" style="44" customWidth="1"/>
  </cols>
  <sheetData>
    <row r="4" spans="1:14" s="35" customFormat="1" ht="30" customHeight="1">
      <c r="A4" s="54" t="s">
        <v>0</v>
      </c>
      <c r="B4" s="54" t="s">
        <v>69</v>
      </c>
      <c r="C4" s="55" t="s">
        <v>70</v>
      </c>
      <c r="D4" s="55" t="s">
        <v>71</v>
      </c>
      <c r="E4" s="53" t="s">
        <v>72</v>
      </c>
      <c r="F4" s="53" t="s">
        <v>73</v>
      </c>
      <c r="G4" s="53" t="s">
        <v>74</v>
      </c>
      <c r="H4" s="53" t="s">
        <v>75</v>
      </c>
      <c r="I4" s="56" t="s">
        <v>76</v>
      </c>
      <c r="J4" s="56" t="s">
        <v>77</v>
      </c>
      <c r="K4" s="56" t="s">
        <v>78</v>
      </c>
      <c r="L4" s="56" t="s">
        <v>79</v>
      </c>
      <c r="M4" s="53" t="s">
        <v>80</v>
      </c>
      <c r="N4" s="53" t="s">
        <v>81</v>
      </c>
    </row>
    <row r="5" spans="1:14" ht="12.75" customHeight="1">
      <c r="A5" s="9" t="s">
        <v>82</v>
      </c>
      <c r="B5" s="12" t="s">
        <v>83</v>
      </c>
      <c r="C5" s="21"/>
      <c r="D5" s="24"/>
      <c r="E5" s="30"/>
      <c r="F5" s="33"/>
      <c r="G5" s="30"/>
      <c r="H5" s="26"/>
      <c r="I5" s="31"/>
      <c r="J5" s="36"/>
      <c r="K5" s="32"/>
      <c r="L5" s="34"/>
      <c r="M5" s="50"/>
      <c r="N5" s="39"/>
    </row>
    <row r="6" spans="1:14" ht="12.75" customHeight="1">
      <c r="A6" s="10" t="s">
        <v>84</v>
      </c>
      <c r="B6" s="13" t="s">
        <v>85</v>
      </c>
      <c r="C6" s="14">
        <f>SUM(C7:C64)</f>
        <v>22144271</v>
      </c>
      <c r="D6" s="14">
        <f aca="true" t="shared" si="0" ref="D6:N6">SUM(D7:D64)</f>
        <v>21659317</v>
      </c>
      <c r="E6" s="14">
        <f t="shared" si="0"/>
        <v>22098409</v>
      </c>
      <c r="F6" s="14">
        <f t="shared" si="0"/>
        <v>31850268</v>
      </c>
      <c r="G6" s="14">
        <f t="shared" si="0"/>
        <v>21386102</v>
      </c>
      <c r="H6" s="14">
        <f t="shared" si="0"/>
        <v>32013520</v>
      </c>
      <c r="I6" s="14">
        <f>SUM(I7:I64)</f>
        <v>21323804</v>
      </c>
      <c r="J6" s="14">
        <f>SUM(J7:J64)</f>
        <v>20150364</v>
      </c>
      <c r="K6" s="14">
        <f>SUM(K7:K64)</f>
        <v>31264416</v>
      </c>
      <c r="L6" s="14">
        <f t="shared" si="0"/>
        <v>23449997</v>
      </c>
      <c r="M6" s="14">
        <f>SUM(M7:M64)</f>
        <v>20686206</v>
      </c>
      <c r="N6" s="14">
        <f t="shared" si="0"/>
        <v>39535304</v>
      </c>
    </row>
    <row r="7" spans="1:14" ht="12.75" customHeight="1">
      <c r="A7" s="9" t="s">
        <v>86</v>
      </c>
      <c r="B7" s="12" t="s">
        <v>87</v>
      </c>
      <c r="C7" s="22"/>
      <c r="D7" s="25"/>
      <c r="E7" s="22"/>
      <c r="F7" s="25"/>
      <c r="G7" s="22"/>
      <c r="H7" s="25"/>
      <c r="I7" s="22"/>
      <c r="J7" s="25"/>
      <c r="K7" s="22"/>
      <c r="L7" s="25"/>
      <c r="M7" s="51"/>
      <c r="N7" s="41"/>
    </row>
    <row r="8" spans="1:14" ht="12.75" customHeight="1">
      <c r="A8" s="9" t="s">
        <v>88</v>
      </c>
      <c r="B8" s="12" t="s">
        <v>89</v>
      </c>
      <c r="C8" s="22"/>
      <c r="D8" s="25"/>
      <c r="E8" s="22"/>
      <c r="F8" s="25"/>
      <c r="G8" s="22"/>
      <c r="H8" s="25"/>
      <c r="I8" s="22"/>
      <c r="J8" s="25"/>
      <c r="K8" s="22"/>
      <c r="L8" s="25"/>
      <c r="M8" s="51"/>
      <c r="N8" s="41"/>
    </row>
    <row r="9" spans="1:14" ht="12.75" customHeight="1">
      <c r="A9" s="9" t="s">
        <v>90</v>
      </c>
      <c r="B9" s="12" t="s">
        <v>3</v>
      </c>
      <c r="C9" s="22">
        <v>4837280</v>
      </c>
      <c r="D9" s="25">
        <v>4553449</v>
      </c>
      <c r="E9" s="22">
        <v>4553449</v>
      </c>
      <c r="F9" s="25">
        <v>4553449</v>
      </c>
      <c r="G9" s="25">
        <v>4553449</v>
      </c>
      <c r="H9" s="25">
        <v>4553449</v>
      </c>
      <c r="I9" s="22">
        <v>4477238</v>
      </c>
      <c r="J9" s="25">
        <v>4269618</v>
      </c>
      <c r="K9" s="22">
        <v>4269618</v>
      </c>
      <c r="L9" s="25">
        <v>4269618</v>
      </c>
      <c r="M9" s="51">
        <v>4269618</v>
      </c>
      <c r="N9" s="41">
        <v>4472614</v>
      </c>
    </row>
    <row r="10" spans="1:14" ht="12.75" customHeight="1">
      <c r="A10" s="9" t="s">
        <v>91</v>
      </c>
      <c r="B10" s="12" t="s">
        <v>92</v>
      </c>
      <c r="C10" s="22"/>
      <c r="D10" s="25"/>
      <c r="E10" s="22"/>
      <c r="F10" s="25"/>
      <c r="G10" s="22"/>
      <c r="H10" s="25"/>
      <c r="I10" s="22"/>
      <c r="J10" s="25"/>
      <c r="K10" s="22"/>
      <c r="L10" s="25"/>
      <c r="M10" s="51"/>
      <c r="N10" s="41"/>
    </row>
    <row r="11" spans="1:14" ht="12.75" customHeight="1">
      <c r="A11" s="9" t="s">
        <v>504</v>
      </c>
      <c r="B11" s="12" t="s">
        <v>541</v>
      </c>
      <c r="C11" s="22">
        <v>1904183</v>
      </c>
      <c r="D11" s="25">
        <v>1904183</v>
      </c>
      <c r="E11" s="22">
        <v>1904183</v>
      </c>
      <c r="F11" s="25">
        <v>1904183</v>
      </c>
      <c r="G11" s="25">
        <v>1904183</v>
      </c>
      <c r="H11" s="25">
        <v>1904183</v>
      </c>
      <c r="I11" s="22">
        <v>1879232</v>
      </c>
      <c r="J11" s="25">
        <v>1813244</v>
      </c>
      <c r="K11" s="22">
        <v>1925268</v>
      </c>
      <c r="L11" s="25">
        <v>1925268</v>
      </c>
      <c r="M11" s="51">
        <v>1925268</v>
      </c>
      <c r="N11" s="41">
        <v>2017049</v>
      </c>
    </row>
    <row r="12" spans="1:14" ht="12.75" customHeight="1">
      <c r="A12" s="9" t="s">
        <v>4</v>
      </c>
      <c r="B12" s="12" t="s">
        <v>5</v>
      </c>
      <c r="C12" s="22">
        <v>914574</v>
      </c>
      <c r="D12" s="25">
        <v>914574</v>
      </c>
      <c r="E12" s="22">
        <v>914574</v>
      </c>
      <c r="F12" s="25">
        <v>914574</v>
      </c>
      <c r="G12" s="22">
        <v>914574</v>
      </c>
      <c r="H12" s="22">
        <v>914574</v>
      </c>
      <c r="I12" s="22">
        <v>901022</v>
      </c>
      <c r="J12" s="25">
        <v>863484</v>
      </c>
      <c r="K12" s="22">
        <v>918096</v>
      </c>
      <c r="L12" s="25">
        <v>918096</v>
      </c>
      <c r="M12" s="51">
        <v>918096</v>
      </c>
      <c r="N12" s="41">
        <v>962044</v>
      </c>
    </row>
    <row r="13" spans="1:14" ht="12.75" customHeight="1">
      <c r="A13" s="9" t="s">
        <v>93</v>
      </c>
      <c r="B13" s="12" t="s">
        <v>94</v>
      </c>
      <c r="C13" s="22"/>
      <c r="D13" s="25"/>
      <c r="E13" s="22"/>
      <c r="F13" s="25"/>
      <c r="G13" s="22"/>
      <c r="H13" s="25"/>
      <c r="I13" s="22"/>
      <c r="J13" s="25"/>
      <c r="K13" s="22"/>
      <c r="L13" s="25"/>
      <c r="M13" s="51"/>
      <c r="N13" s="41"/>
    </row>
    <row r="14" spans="1:14" ht="12.75" customHeight="1">
      <c r="A14" s="9" t="s">
        <v>6</v>
      </c>
      <c r="B14" s="12" t="s">
        <v>7</v>
      </c>
      <c r="C14" s="22"/>
      <c r="D14" s="25"/>
      <c r="E14" s="22"/>
      <c r="F14" s="25"/>
      <c r="G14" s="22"/>
      <c r="H14" s="25"/>
      <c r="I14" s="22"/>
      <c r="J14" s="25"/>
      <c r="K14" s="22"/>
      <c r="L14" s="25"/>
      <c r="M14" s="51"/>
      <c r="N14" s="41"/>
    </row>
    <row r="15" spans="1:14" ht="12.75" customHeight="1">
      <c r="A15" s="9" t="s">
        <v>542</v>
      </c>
      <c r="B15" s="12" t="s">
        <v>543</v>
      </c>
      <c r="C15" s="22">
        <v>1607769</v>
      </c>
      <c r="D15" s="25">
        <v>1548164</v>
      </c>
      <c r="E15" s="22">
        <v>1548164</v>
      </c>
      <c r="F15" s="25">
        <v>1548164</v>
      </c>
      <c r="G15" s="22">
        <v>1548164</v>
      </c>
      <c r="H15" s="22">
        <v>1548164</v>
      </c>
      <c r="I15" s="22">
        <v>1524075</v>
      </c>
      <c r="J15" s="25">
        <v>1458733</v>
      </c>
      <c r="K15" s="22">
        <v>1493729</v>
      </c>
      <c r="L15" s="25">
        <v>1493729</v>
      </c>
      <c r="M15" s="51">
        <v>1493729</v>
      </c>
      <c r="N15" s="41">
        <v>1564855</v>
      </c>
    </row>
    <row r="16" spans="1:14" ht="12.75" customHeight="1">
      <c r="A16" s="9" t="s">
        <v>95</v>
      </c>
      <c r="B16" s="12" t="s">
        <v>96</v>
      </c>
      <c r="C16" s="22"/>
      <c r="D16" s="25"/>
      <c r="E16" s="22"/>
      <c r="F16" s="25"/>
      <c r="G16" s="22"/>
      <c r="H16" s="25"/>
      <c r="I16" s="22"/>
      <c r="J16" s="25"/>
      <c r="K16" s="22"/>
      <c r="L16" s="25"/>
      <c r="M16" s="51"/>
      <c r="N16" s="41"/>
    </row>
    <row r="17" spans="1:14" ht="12.75" customHeight="1">
      <c r="A17" s="9" t="s">
        <v>97</v>
      </c>
      <c r="B17" s="12" t="s">
        <v>98</v>
      </c>
      <c r="C17" s="22"/>
      <c r="D17" s="25"/>
      <c r="E17" s="22"/>
      <c r="F17" s="25"/>
      <c r="G17" s="22"/>
      <c r="H17" s="25"/>
      <c r="I17" s="22"/>
      <c r="J17" s="25"/>
      <c r="K17" s="22"/>
      <c r="L17" s="25"/>
      <c r="M17" s="51"/>
      <c r="N17" s="41"/>
    </row>
    <row r="18" spans="1:14" ht="12.75" customHeight="1">
      <c r="A18" s="9" t="s">
        <v>8</v>
      </c>
      <c r="B18" s="12" t="s">
        <v>9</v>
      </c>
      <c r="C18" s="22"/>
      <c r="D18" s="25"/>
      <c r="E18" s="22"/>
      <c r="F18" s="25"/>
      <c r="G18" s="22"/>
      <c r="H18" s="25"/>
      <c r="I18" s="22"/>
      <c r="J18" s="25"/>
      <c r="K18" s="22"/>
      <c r="L18" s="25"/>
      <c r="M18" s="51"/>
      <c r="N18" s="41"/>
    </row>
    <row r="19" spans="1:14" ht="12.75" customHeight="1">
      <c r="A19" s="9" t="s">
        <v>99</v>
      </c>
      <c r="B19" s="12" t="s">
        <v>100</v>
      </c>
      <c r="C19" s="22"/>
      <c r="D19" s="25"/>
      <c r="E19" s="22"/>
      <c r="F19" s="25"/>
      <c r="G19" s="22"/>
      <c r="H19" s="25"/>
      <c r="I19" s="22"/>
      <c r="J19" s="25"/>
      <c r="K19" s="22"/>
      <c r="L19" s="25"/>
      <c r="M19" s="51"/>
      <c r="N19" s="41"/>
    </row>
    <row r="20" spans="1:14" ht="12.75" customHeight="1">
      <c r="A20" s="9" t="s">
        <v>101</v>
      </c>
      <c r="B20" s="12" t="s">
        <v>102</v>
      </c>
      <c r="C20" s="22"/>
      <c r="D20" s="25"/>
      <c r="E20" s="22"/>
      <c r="F20" s="25"/>
      <c r="G20" s="22"/>
      <c r="H20" s="25"/>
      <c r="I20" s="22"/>
      <c r="J20" s="25"/>
      <c r="K20" s="22"/>
      <c r="L20" s="25"/>
      <c r="M20" s="51"/>
      <c r="N20" s="41"/>
    </row>
    <row r="21" spans="1:14" ht="12.75" customHeight="1">
      <c r="A21" s="9" t="s">
        <v>10</v>
      </c>
      <c r="B21" s="12" t="s">
        <v>11</v>
      </c>
      <c r="C21" s="22"/>
      <c r="D21" s="25"/>
      <c r="E21" s="22"/>
      <c r="F21" s="25"/>
      <c r="G21" s="22"/>
      <c r="H21" s="25"/>
      <c r="I21" s="22"/>
      <c r="J21" s="25"/>
      <c r="K21" s="22"/>
      <c r="L21" s="25"/>
      <c r="M21" s="51"/>
      <c r="N21" s="41"/>
    </row>
    <row r="22" spans="1:14" ht="12.75" customHeight="1">
      <c r="A22" s="9" t="s">
        <v>544</v>
      </c>
      <c r="B22" s="12" t="s">
        <v>545</v>
      </c>
      <c r="C22" s="22">
        <v>950000</v>
      </c>
      <c r="D22" s="25">
        <v>780000</v>
      </c>
      <c r="E22" s="22">
        <v>780000</v>
      </c>
      <c r="F22" s="25">
        <v>780000</v>
      </c>
      <c r="G22" s="22">
        <v>780000</v>
      </c>
      <c r="H22" s="22">
        <v>780000</v>
      </c>
      <c r="I22" s="22">
        <v>663333</v>
      </c>
      <c r="J22" s="25">
        <v>610000</v>
      </c>
      <c r="K22" s="22">
        <v>610000</v>
      </c>
      <c r="L22" s="25">
        <v>610000</v>
      </c>
      <c r="M22" s="51">
        <v>610000</v>
      </c>
      <c r="N22" s="41">
        <v>610000</v>
      </c>
    </row>
    <row r="23" spans="1:14" ht="12.75" customHeight="1">
      <c r="A23" s="9" t="s">
        <v>103</v>
      </c>
      <c r="B23" s="12" t="s">
        <v>104</v>
      </c>
      <c r="C23" s="22"/>
      <c r="D23" s="25"/>
      <c r="E23" s="22"/>
      <c r="F23" s="25"/>
      <c r="G23" s="22"/>
      <c r="H23" s="25"/>
      <c r="I23" s="22"/>
      <c r="J23" s="25"/>
      <c r="K23" s="22"/>
      <c r="L23" s="25"/>
      <c r="M23" s="51"/>
      <c r="N23" s="41"/>
    </row>
    <row r="24" spans="1:14" ht="12.75" customHeight="1">
      <c r="A24" s="9" t="s">
        <v>12</v>
      </c>
      <c r="B24" s="12" t="s">
        <v>13</v>
      </c>
      <c r="C24" s="22">
        <v>10575</v>
      </c>
      <c r="D24" s="25">
        <v>8752</v>
      </c>
      <c r="E24" s="22">
        <v>9481</v>
      </c>
      <c r="F24" s="25">
        <v>10940</v>
      </c>
      <c r="G24" s="22">
        <v>10940</v>
      </c>
      <c r="H24" s="25">
        <v>10393</v>
      </c>
      <c r="I24" s="22">
        <v>10028</v>
      </c>
      <c r="J24" s="25">
        <v>9846</v>
      </c>
      <c r="K24" s="22">
        <v>9846</v>
      </c>
      <c r="L24" s="25">
        <v>9846</v>
      </c>
      <c r="M24" s="51">
        <v>9117</v>
      </c>
      <c r="N24" s="41">
        <v>10338</v>
      </c>
    </row>
    <row r="25" spans="1:14" ht="12.75" customHeight="1">
      <c r="A25" s="9" t="s">
        <v>546</v>
      </c>
      <c r="B25" s="12" t="s">
        <v>559</v>
      </c>
      <c r="C25" s="22">
        <v>370006</v>
      </c>
      <c r="D25" s="25">
        <v>355775</v>
      </c>
      <c r="E25" s="22">
        <v>355775</v>
      </c>
      <c r="F25" s="25">
        <v>355775</v>
      </c>
      <c r="G25" s="22">
        <v>355775</v>
      </c>
      <c r="H25" s="22">
        <v>355775</v>
      </c>
      <c r="I25" s="22">
        <v>352454</v>
      </c>
      <c r="J25" s="25">
        <v>341544</v>
      </c>
      <c r="K25" s="22">
        <v>341544</v>
      </c>
      <c r="L25" s="25">
        <v>341544</v>
      </c>
      <c r="M25" s="51">
        <v>341544</v>
      </c>
      <c r="N25" s="41">
        <v>358632</v>
      </c>
    </row>
    <row r="26" spans="1:14" ht="12.75" customHeight="1">
      <c r="A26" s="9" t="s">
        <v>105</v>
      </c>
      <c r="B26" s="12" t="s">
        <v>106</v>
      </c>
      <c r="C26" s="22"/>
      <c r="D26" s="25"/>
      <c r="E26" s="22"/>
      <c r="F26" s="25"/>
      <c r="G26" s="22"/>
      <c r="H26" s="25"/>
      <c r="I26" s="22"/>
      <c r="J26" s="25"/>
      <c r="K26" s="22"/>
      <c r="L26" s="25"/>
      <c r="M26" s="51"/>
      <c r="N26" s="41"/>
    </row>
    <row r="27" spans="1:14" ht="12.75" customHeight="1">
      <c r="A27" s="9" t="s">
        <v>14</v>
      </c>
      <c r="B27" s="12" t="s">
        <v>15</v>
      </c>
      <c r="C27" s="22"/>
      <c r="D27" s="25"/>
      <c r="E27" s="22"/>
      <c r="F27" s="25"/>
      <c r="G27" s="22"/>
      <c r="H27" s="25"/>
      <c r="I27" s="22"/>
      <c r="J27" s="25"/>
      <c r="K27" s="22"/>
      <c r="L27" s="25"/>
      <c r="M27" s="51"/>
      <c r="N27" s="41"/>
    </row>
    <row r="28" spans="1:14" ht="12.75" customHeight="1">
      <c r="A28" s="9" t="s">
        <v>16</v>
      </c>
      <c r="B28" s="12" t="s">
        <v>17</v>
      </c>
      <c r="C28" s="22"/>
      <c r="D28" s="25"/>
      <c r="E28" s="22"/>
      <c r="F28" s="25"/>
      <c r="G28" s="22"/>
      <c r="H28" s="25"/>
      <c r="I28" s="22"/>
      <c r="J28" s="25"/>
      <c r="K28" s="22"/>
      <c r="L28" s="25"/>
      <c r="M28" s="51"/>
      <c r="N28" s="41"/>
    </row>
    <row r="29" spans="1:14" ht="12.75" customHeight="1">
      <c r="A29" s="9" t="s">
        <v>18</v>
      </c>
      <c r="B29" s="12" t="s">
        <v>19</v>
      </c>
      <c r="C29" s="22"/>
      <c r="D29" s="25"/>
      <c r="E29" s="22"/>
      <c r="F29" s="25"/>
      <c r="G29" s="22"/>
      <c r="H29" s="25"/>
      <c r="I29" s="22"/>
      <c r="J29" s="25"/>
      <c r="K29" s="22"/>
      <c r="L29" s="25"/>
      <c r="M29" s="51"/>
      <c r="N29" s="41"/>
    </row>
    <row r="30" spans="1:14" ht="12.75" customHeight="1">
      <c r="A30" s="9" t="s">
        <v>107</v>
      </c>
      <c r="B30" s="12" t="s">
        <v>108</v>
      </c>
      <c r="C30" s="22"/>
      <c r="D30" s="25"/>
      <c r="E30" s="22"/>
      <c r="F30" s="25"/>
      <c r="G30" s="22"/>
      <c r="H30" s="25"/>
      <c r="I30" s="22"/>
      <c r="J30" s="25"/>
      <c r="K30" s="22"/>
      <c r="L30" s="25"/>
      <c r="M30" s="51"/>
      <c r="N30" s="41"/>
    </row>
    <row r="31" spans="1:14" ht="12.75" customHeight="1">
      <c r="A31" s="9" t="s">
        <v>109</v>
      </c>
      <c r="B31" s="12" t="s">
        <v>110</v>
      </c>
      <c r="C31" s="22"/>
      <c r="D31" s="25"/>
      <c r="E31" s="22"/>
      <c r="F31" s="25"/>
      <c r="G31" s="22"/>
      <c r="H31" s="25"/>
      <c r="I31" s="22"/>
      <c r="J31" s="25"/>
      <c r="K31" s="22"/>
      <c r="L31" s="25"/>
      <c r="M31" s="51"/>
      <c r="N31" s="41"/>
    </row>
    <row r="32" spans="1:14" ht="12.75" customHeight="1">
      <c r="A32" s="9" t="s">
        <v>20</v>
      </c>
      <c r="B32" s="12" t="s">
        <v>21</v>
      </c>
      <c r="C32" s="22"/>
      <c r="D32" s="25"/>
      <c r="E32" s="22"/>
      <c r="F32" s="25"/>
      <c r="G32" s="22"/>
      <c r="H32" s="25"/>
      <c r="I32" s="22"/>
      <c r="J32" s="25"/>
      <c r="K32" s="22"/>
      <c r="L32" s="25"/>
      <c r="M32" s="51"/>
      <c r="N32" s="41"/>
    </row>
    <row r="33" spans="1:14" ht="12.75" customHeight="1">
      <c r="A33" s="9" t="s">
        <v>520</v>
      </c>
      <c r="B33" s="12" t="s">
        <v>547</v>
      </c>
      <c r="C33" s="22">
        <v>449149</v>
      </c>
      <c r="D33" s="25">
        <v>392383</v>
      </c>
      <c r="E33" s="22">
        <v>392383</v>
      </c>
      <c r="F33" s="25">
        <v>392383</v>
      </c>
      <c r="G33" s="25">
        <v>392383</v>
      </c>
      <c r="H33" s="25">
        <v>392383</v>
      </c>
      <c r="I33" s="22">
        <v>332763</v>
      </c>
      <c r="J33" s="25">
        <v>392383</v>
      </c>
      <c r="K33" s="22">
        <v>408954</v>
      </c>
      <c r="L33" s="25">
        <v>408954</v>
      </c>
      <c r="M33" s="51">
        <v>408954</v>
      </c>
      <c r="N33" s="41">
        <v>429401</v>
      </c>
    </row>
    <row r="34" spans="1:14" ht="12.75" customHeight="1">
      <c r="A34" s="9" t="s">
        <v>548</v>
      </c>
      <c r="B34" s="12" t="s">
        <v>549</v>
      </c>
      <c r="C34" s="22">
        <v>1531206</v>
      </c>
      <c r="D34" s="25">
        <v>1474440</v>
      </c>
      <c r="E34" s="22">
        <v>1474440</v>
      </c>
      <c r="F34" s="25">
        <v>1474440</v>
      </c>
      <c r="G34" s="25">
        <v>1474440</v>
      </c>
      <c r="H34" s="25">
        <v>1474440</v>
      </c>
      <c r="I34" s="22">
        <v>1451498</v>
      </c>
      <c r="J34" s="25">
        <v>1389268</v>
      </c>
      <c r="K34" s="22">
        <v>1422593</v>
      </c>
      <c r="L34" s="25">
        <v>1422593</v>
      </c>
      <c r="M34" s="51">
        <v>1422593</v>
      </c>
      <c r="N34" s="41">
        <v>1490342</v>
      </c>
    </row>
    <row r="35" spans="1:14" ht="12.75" customHeight="1">
      <c r="A35" s="9" t="s">
        <v>592</v>
      </c>
      <c r="B35" s="12" t="s">
        <v>593</v>
      </c>
      <c r="C35" s="22">
        <v>75447</v>
      </c>
      <c r="D35" s="25">
        <v>75447</v>
      </c>
      <c r="E35" s="22">
        <v>75447</v>
      </c>
      <c r="F35" s="25">
        <v>75447</v>
      </c>
      <c r="G35" s="25">
        <v>75447</v>
      </c>
      <c r="H35" s="25">
        <v>75447</v>
      </c>
      <c r="I35" s="22">
        <v>75447</v>
      </c>
      <c r="J35" s="25">
        <v>61255</v>
      </c>
      <c r="K35" s="22">
        <v>61255</v>
      </c>
      <c r="L35" s="25">
        <v>61255</v>
      </c>
      <c r="M35" s="51">
        <v>61255</v>
      </c>
      <c r="N35" s="41">
        <v>64319</v>
      </c>
    </row>
    <row r="36" spans="1:14" ht="12.75" customHeight="1">
      <c r="A36" s="9" t="s">
        <v>550</v>
      </c>
      <c r="B36" s="12" t="s">
        <v>551</v>
      </c>
      <c r="C36" s="22">
        <v>7656037</v>
      </c>
      <c r="D36" s="25">
        <v>7372206</v>
      </c>
      <c r="E36" s="22">
        <v>7372206</v>
      </c>
      <c r="F36" s="25">
        <v>7372206</v>
      </c>
      <c r="G36" s="25">
        <v>7372206</v>
      </c>
      <c r="H36" s="25">
        <v>7372206</v>
      </c>
      <c r="I36" s="22">
        <v>7257492</v>
      </c>
      <c r="J36" s="25">
        <v>6946346</v>
      </c>
      <c r="K36" s="22">
        <v>7112982</v>
      </c>
      <c r="L36" s="25">
        <v>7112982</v>
      </c>
      <c r="M36" s="51">
        <v>7112982</v>
      </c>
      <c r="N36" s="41">
        <v>7451707</v>
      </c>
    </row>
    <row r="37" spans="1:14" ht="12.75" customHeight="1">
      <c r="A37" s="9" t="s">
        <v>111</v>
      </c>
      <c r="B37" s="12" t="s">
        <v>22</v>
      </c>
      <c r="C37" s="22"/>
      <c r="D37" s="25"/>
      <c r="E37" s="22"/>
      <c r="F37" s="25"/>
      <c r="G37" s="22"/>
      <c r="H37" s="25"/>
      <c r="I37" s="22"/>
      <c r="J37" s="25"/>
      <c r="K37" s="22"/>
      <c r="L37" s="25"/>
      <c r="M37" s="51"/>
      <c r="N37" s="41"/>
    </row>
    <row r="38" spans="1:14" ht="12.75" customHeight="1">
      <c r="A38" s="9" t="s">
        <v>528</v>
      </c>
      <c r="B38" s="12" t="s">
        <v>552</v>
      </c>
      <c r="C38" s="22">
        <v>287619</v>
      </c>
      <c r="D38" s="25">
        <v>327720</v>
      </c>
      <c r="E38" s="22">
        <v>287619</v>
      </c>
      <c r="F38" s="25">
        <v>287619</v>
      </c>
      <c r="G38" s="22">
        <v>287619</v>
      </c>
      <c r="H38" s="22">
        <v>287619</v>
      </c>
      <c r="I38" s="22">
        <v>287619</v>
      </c>
      <c r="J38" s="25">
        <v>287619</v>
      </c>
      <c r="K38" s="22">
        <v>293770</v>
      </c>
      <c r="L38" s="25">
        <v>293770</v>
      </c>
      <c r="M38" s="51">
        <v>293770</v>
      </c>
      <c r="N38" s="41">
        <v>308458</v>
      </c>
    </row>
    <row r="39" spans="1:14" ht="12.75" customHeight="1">
      <c r="A39" s="9" t="s">
        <v>112</v>
      </c>
      <c r="B39" s="12" t="s">
        <v>113</v>
      </c>
      <c r="C39" s="22"/>
      <c r="D39" s="25"/>
      <c r="E39" s="22"/>
      <c r="F39" s="25"/>
      <c r="G39" s="22"/>
      <c r="H39" s="25"/>
      <c r="I39" s="22"/>
      <c r="J39" s="25"/>
      <c r="K39" s="22"/>
      <c r="L39" s="25"/>
      <c r="M39" s="51"/>
      <c r="N39" s="41"/>
    </row>
    <row r="40" spans="1:14" ht="12.75" customHeight="1">
      <c r="A40" s="9" t="s">
        <v>114</v>
      </c>
      <c r="B40" s="12" t="s">
        <v>115</v>
      </c>
      <c r="C40" s="22"/>
      <c r="D40" s="25"/>
      <c r="E40" s="22"/>
      <c r="F40" s="25"/>
      <c r="G40" s="22"/>
      <c r="H40" s="25"/>
      <c r="I40" s="22"/>
      <c r="J40" s="25"/>
      <c r="K40" s="22"/>
      <c r="L40" s="25"/>
      <c r="M40" s="51"/>
      <c r="N40" s="41"/>
    </row>
    <row r="41" spans="1:14" ht="12.75" customHeight="1">
      <c r="A41" s="9" t="s">
        <v>116</v>
      </c>
      <c r="B41" s="12" t="s">
        <v>23</v>
      </c>
      <c r="C41" s="22">
        <v>525031</v>
      </c>
      <c r="D41" s="25">
        <v>505753</v>
      </c>
      <c r="E41" s="22">
        <v>505753</v>
      </c>
      <c r="F41" s="25">
        <v>773661</v>
      </c>
      <c r="G41" s="22">
        <v>505753</v>
      </c>
      <c r="H41" s="25">
        <v>774081</v>
      </c>
      <c r="I41" s="22">
        <v>466117</v>
      </c>
      <c r="J41" s="25">
        <v>433971</v>
      </c>
      <c r="K41" s="22">
        <v>668558</v>
      </c>
      <c r="L41" s="25">
        <v>509588</v>
      </c>
      <c r="M41" s="51">
        <v>444634</v>
      </c>
      <c r="N41" s="41">
        <v>695424</v>
      </c>
    </row>
    <row r="42" spans="1:14" ht="12.75" customHeight="1">
      <c r="A42" s="9" t="s">
        <v>117</v>
      </c>
      <c r="B42" s="12" t="s">
        <v>118</v>
      </c>
      <c r="C42" s="22"/>
      <c r="D42" s="25"/>
      <c r="E42" s="22"/>
      <c r="F42" s="25"/>
      <c r="G42" s="22"/>
      <c r="H42" s="25"/>
      <c r="I42" s="22"/>
      <c r="J42" s="25"/>
      <c r="K42" s="22"/>
      <c r="L42" s="25"/>
      <c r="M42" s="51"/>
      <c r="N42" s="41"/>
    </row>
    <row r="43" spans="1:14" ht="12.75" customHeight="1">
      <c r="A43" s="9" t="s">
        <v>119</v>
      </c>
      <c r="B43" s="12" t="s">
        <v>120</v>
      </c>
      <c r="C43" s="22"/>
      <c r="D43" s="25"/>
      <c r="E43" s="22"/>
      <c r="F43" s="25"/>
      <c r="G43" s="22"/>
      <c r="H43" s="25"/>
      <c r="I43" s="22"/>
      <c r="J43" s="25"/>
      <c r="K43" s="22"/>
      <c r="L43" s="25"/>
      <c r="M43" s="51"/>
      <c r="N43" s="41"/>
    </row>
    <row r="44" spans="1:14" ht="12.75" customHeight="1">
      <c r="A44" s="9" t="s">
        <v>121</v>
      </c>
      <c r="B44" s="12" t="s">
        <v>122</v>
      </c>
      <c r="C44" s="22"/>
      <c r="D44" s="25"/>
      <c r="E44" s="22"/>
      <c r="F44" s="25"/>
      <c r="G44" s="22"/>
      <c r="H44" s="25"/>
      <c r="I44" s="22"/>
      <c r="J44" s="25"/>
      <c r="K44" s="22"/>
      <c r="L44" s="25"/>
      <c r="M44" s="51"/>
      <c r="N44" s="41"/>
    </row>
    <row r="45" spans="1:14" ht="12.75" customHeight="1">
      <c r="A45" s="9" t="s">
        <v>123</v>
      </c>
      <c r="B45" s="12" t="s">
        <v>124</v>
      </c>
      <c r="C45" s="22"/>
      <c r="D45" s="25"/>
      <c r="E45" s="22"/>
      <c r="F45" s="25"/>
      <c r="G45" s="22"/>
      <c r="H45" s="25"/>
      <c r="I45" s="22"/>
      <c r="J45" s="25"/>
      <c r="K45" s="22"/>
      <c r="L45" s="25"/>
      <c r="M45" s="51"/>
      <c r="N45" s="41"/>
    </row>
    <row r="46" spans="1:14" ht="12.75" customHeight="1">
      <c r="A46" s="9" t="s">
        <v>125</v>
      </c>
      <c r="B46" s="12" t="s">
        <v>122</v>
      </c>
      <c r="C46" s="22"/>
      <c r="D46" s="25"/>
      <c r="E46" s="22"/>
      <c r="F46" s="25"/>
      <c r="G46" s="22"/>
      <c r="H46" s="25"/>
      <c r="I46" s="22"/>
      <c r="J46" s="25"/>
      <c r="K46" s="22"/>
      <c r="L46" s="25"/>
      <c r="M46" s="51"/>
      <c r="N46" s="41"/>
    </row>
    <row r="47" spans="1:14" ht="12.75" customHeight="1">
      <c r="A47" s="9" t="s">
        <v>563</v>
      </c>
      <c r="B47" s="12" t="s">
        <v>564</v>
      </c>
      <c r="C47" s="22"/>
      <c r="D47" s="25"/>
      <c r="E47" s="22"/>
      <c r="F47" s="25">
        <v>5396961</v>
      </c>
      <c r="G47" s="22"/>
      <c r="H47" s="25">
        <v>5396961</v>
      </c>
      <c r="I47" s="22">
        <v>79535</v>
      </c>
      <c r="J47" s="25"/>
      <c r="K47" s="22">
        <v>5085739</v>
      </c>
      <c r="L47" s="25"/>
      <c r="M47" s="51"/>
      <c r="N47" s="41">
        <v>5340027</v>
      </c>
    </row>
    <row r="48" spans="1:14" ht="12.75" customHeight="1">
      <c r="A48" s="9" t="s">
        <v>565</v>
      </c>
      <c r="B48" s="12" t="s">
        <v>566</v>
      </c>
      <c r="C48" s="22"/>
      <c r="D48" s="25"/>
      <c r="E48" s="22"/>
      <c r="F48" s="25">
        <v>4671319</v>
      </c>
      <c r="G48" s="22"/>
      <c r="H48" s="25">
        <v>4671319</v>
      </c>
      <c r="I48" s="22">
        <v>68841</v>
      </c>
      <c r="J48" s="25"/>
      <c r="K48" s="22">
        <v>4401942</v>
      </c>
      <c r="L48" s="25"/>
      <c r="M48" s="51"/>
      <c r="N48" s="41">
        <v>4622040</v>
      </c>
    </row>
    <row r="49" spans="1:14" ht="12.75" customHeight="1">
      <c r="A49" s="9" t="s">
        <v>126</v>
      </c>
      <c r="B49" s="12" t="s">
        <v>127</v>
      </c>
      <c r="C49" s="22"/>
      <c r="D49" s="25"/>
      <c r="E49" s="22"/>
      <c r="F49" s="25"/>
      <c r="G49" s="22"/>
      <c r="H49" s="25"/>
      <c r="I49" s="22"/>
      <c r="J49" s="25"/>
      <c r="K49" s="22"/>
      <c r="L49" s="25"/>
      <c r="M49" s="51"/>
      <c r="N49" s="41"/>
    </row>
    <row r="50" spans="1:14" ht="12.75" customHeight="1">
      <c r="A50" s="9" t="s">
        <v>128</v>
      </c>
      <c r="B50" s="12" t="s">
        <v>122</v>
      </c>
      <c r="C50" s="22"/>
      <c r="D50" s="25"/>
      <c r="E50" s="22"/>
      <c r="F50" s="25"/>
      <c r="G50" s="22"/>
      <c r="H50" s="25"/>
      <c r="I50" s="22"/>
      <c r="J50" s="25"/>
      <c r="K50" s="22"/>
      <c r="L50" s="25"/>
      <c r="M50" s="51"/>
      <c r="N50" s="41"/>
    </row>
    <row r="51" spans="1:14" ht="12.75" customHeight="1">
      <c r="A51" s="9" t="s">
        <v>129</v>
      </c>
      <c r="B51" s="12" t="s">
        <v>130</v>
      </c>
      <c r="C51" s="22"/>
      <c r="D51" s="25"/>
      <c r="E51" s="22"/>
      <c r="F51" s="25"/>
      <c r="G51" s="22"/>
      <c r="H51" s="25"/>
      <c r="I51" s="22"/>
      <c r="J51" s="25"/>
      <c r="K51" s="22"/>
      <c r="L51" s="25"/>
      <c r="M51" s="51"/>
      <c r="N51" s="41"/>
    </row>
    <row r="52" spans="1:14" ht="12.75" customHeight="1">
      <c r="A52" s="9" t="s">
        <v>553</v>
      </c>
      <c r="B52" s="12" t="s">
        <v>554</v>
      </c>
      <c r="C52" s="22"/>
      <c r="D52" s="25"/>
      <c r="E52" s="22"/>
      <c r="F52" s="25"/>
      <c r="G52" s="22"/>
      <c r="H52" s="25"/>
      <c r="I52" s="22"/>
      <c r="J52" s="25"/>
      <c r="K52" s="22"/>
      <c r="L52" s="25">
        <v>2936508</v>
      </c>
      <c r="M52" s="51"/>
      <c r="N52" s="41"/>
    </row>
    <row r="53" spans="1:14" ht="12.75" customHeight="1">
      <c r="A53" s="9" t="s">
        <v>131</v>
      </c>
      <c r="B53" s="12" t="s">
        <v>132</v>
      </c>
      <c r="C53" s="22"/>
      <c r="D53" s="25"/>
      <c r="E53" s="22"/>
      <c r="F53" s="25"/>
      <c r="G53" s="22"/>
      <c r="H53" s="25"/>
      <c r="I53" s="22"/>
      <c r="J53" s="25"/>
      <c r="K53" s="22"/>
      <c r="L53" s="25"/>
      <c r="M53" s="51"/>
      <c r="N53" s="41"/>
    </row>
    <row r="54" spans="1:14" ht="12.75" customHeight="1">
      <c r="A54" s="9" t="s">
        <v>133</v>
      </c>
      <c r="B54" s="12" t="s">
        <v>24</v>
      </c>
      <c r="C54" s="22">
        <v>1025395</v>
      </c>
      <c r="D54" s="25">
        <v>1034935</v>
      </c>
      <c r="E54" s="22">
        <v>843480</v>
      </c>
      <c r="F54" s="25">
        <v>1133679</v>
      </c>
      <c r="G54" s="22">
        <v>1041331</v>
      </c>
      <c r="H54" s="25">
        <v>853046</v>
      </c>
      <c r="I54" s="22">
        <v>887112</v>
      </c>
      <c r="J54" s="25">
        <v>891227</v>
      </c>
      <c r="K54" s="22">
        <v>839582</v>
      </c>
      <c r="L54" s="25">
        <v>885366</v>
      </c>
      <c r="M54" s="51">
        <v>1108706</v>
      </c>
      <c r="N54" s="41">
        <v>204880</v>
      </c>
    </row>
    <row r="55" spans="1:14" ht="12.75" customHeight="1">
      <c r="A55" s="9" t="s">
        <v>134</v>
      </c>
      <c r="B55" s="12" t="s">
        <v>38</v>
      </c>
      <c r="C55" s="22"/>
      <c r="D55" s="25">
        <v>411536</v>
      </c>
      <c r="E55" s="22">
        <v>122180</v>
      </c>
      <c r="F55" s="25">
        <v>205468</v>
      </c>
      <c r="G55" s="22">
        <v>169838</v>
      </c>
      <c r="H55" s="25">
        <v>122180</v>
      </c>
      <c r="I55" s="22">
        <v>609998</v>
      </c>
      <c r="J55" s="25">
        <v>381826</v>
      </c>
      <c r="K55" s="22">
        <v>349230</v>
      </c>
      <c r="L55" s="25">
        <v>250880</v>
      </c>
      <c r="M55" s="51">
        <v>265940</v>
      </c>
      <c r="N55" s="41">
        <v>480330</v>
      </c>
    </row>
    <row r="56" spans="1:14" ht="12.75" customHeight="1">
      <c r="A56" s="9" t="s">
        <v>135</v>
      </c>
      <c r="B56" s="12" t="s">
        <v>136</v>
      </c>
      <c r="C56" s="22"/>
      <c r="D56" s="25"/>
      <c r="E56" s="22"/>
      <c r="F56" s="25"/>
      <c r="G56" s="22"/>
      <c r="H56" s="25"/>
      <c r="I56" s="22"/>
      <c r="J56" s="25"/>
      <c r="K56" s="22"/>
      <c r="L56" s="25"/>
      <c r="M56" s="51"/>
      <c r="N56" s="41"/>
    </row>
    <row r="57" spans="1:14" ht="12.75" customHeight="1">
      <c r="A57" s="9" t="s">
        <v>137</v>
      </c>
      <c r="B57" s="12" t="s">
        <v>138</v>
      </c>
      <c r="C57" s="22"/>
      <c r="D57" s="25"/>
      <c r="E57" s="22"/>
      <c r="F57" s="25"/>
      <c r="G57" s="22"/>
      <c r="H57" s="25"/>
      <c r="I57" s="22"/>
      <c r="J57" s="25"/>
      <c r="K57" s="22"/>
      <c r="L57" s="25"/>
      <c r="M57" s="51"/>
      <c r="N57" s="41"/>
    </row>
    <row r="58" spans="1:14" ht="12.75" customHeight="1">
      <c r="A58" s="9" t="s">
        <v>139</v>
      </c>
      <c r="B58" s="12" t="s">
        <v>140</v>
      </c>
      <c r="C58" s="22"/>
      <c r="D58" s="25"/>
      <c r="E58" s="22"/>
      <c r="F58" s="25"/>
      <c r="G58" s="22"/>
      <c r="H58" s="25"/>
      <c r="I58" s="22"/>
      <c r="J58" s="25"/>
      <c r="K58" s="22"/>
      <c r="L58" s="25"/>
      <c r="M58" s="51"/>
      <c r="N58" s="41"/>
    </row>
    <row r="59" spans="1:14" ht="12.75" customHeight="1">
      <c r="A59" s="9" t="s">
        <v>141</v>
      </c>
      <c r="B59" s="12" t="s">
        <v>142</v>
      </c>
      <c r="C59" s="22"/>
      <c r="D59" s="25"/>
      <c r="E59" s="22"/>
      <c r="F59" s="25"/>
      <c r="G59" s="22"/>
      <c r="H59" s="25"/>
      <c r="I59" s="22"/>
      <c r="J59" s="25"/>
      <c r="K59" s="22">
        <v>1051710</v>
      </c>
      <c r="L59" s="25"/>
      <c r="M59" s="51"/>
      <c r="N59" s="41"/>
    </row>
    <row r="60" spans="1:14" ht="12.75" customHeight="1">
      <c r="A60" s="9" t="s">
        <v>143</v>
      </c>
      <c r="B60" s="12" t="s">
        <v>144</v>
      </c>
      <c r="C60" s="22"/>
      <c r="D60" s="25"/>
      <c r="E60" s="22"/>
      <c r="F60" s="25"/>
      <c r="G60" s="22"/>
      <c r="H60" s="25"/>
      <c r="I60" s="22"/>
      <c r="J60" s="25"/>
      <c r="K60" s="22"/>
      <c r="L60" s="25"/>
      <c r="M60" s="51"/>
      <c r="N60" s="41">
        <v>895344</v>
      </c>
    </row>
    <row r="61" spans="1:14" ht="12.75" customHeight="1">
      <c r="A61" s="9" t="s">
        <v>145</v>
      </c>
      <c r="B61" s="12" t="s">
        <v>146</v>
      </c>
      <c r="C61" s="22"/>
      <c r="D61" s="25"/>
      <c r="E61" s="22">
        <v>959275</v>
      </c>
      <c r="F61" s="25"/>
      <c r="G61" s="22"/>
      <c r="H61" s="25">
        <v>527300</v>
      </c>
      <c r="I61" s="22"/>
      <c r="J61" s="25"/>
      <c r="K61" s="22"/>
      <c r="L61" s="25"/>
      <c r="M61" s="51"/>
      <c r="N61" s="41"/>
    </row>
    <row r="62" spans="1:14" ht="12.75" customHeight="1">
      <c r="A62" s="9" t="s">
        <v>147</v>
      </c>
      <c r="B62" s="12" t="s">
        <v>148</v>
      </c>
      <c r="C62" s="22"/>
      <c r="D62" s="25"/>
      <c r="E62" s="22"/>
      <c r="F62" s="25"/>
      <c r="G62" s="22"/>
      <c r="H62" s="25"/>
      <c r="I62" s="22"/>
      <c r="J62" s="25"/>
      <c r="K62" s="22"/>
      <c r="L62" s="25"/>
      <c r="M62" s="51"/>
      <c r="N62" s="41"/>
    </row>
    <row r="63" spans="1:14" ht="12.75" customHeight="1">
      <c r="A63" s="9" t="s">
        <v>149</v>
      </c>
      <c r="B63" s="12" t="s">
        <v>150</v>
      </c>
      <c r="C63" s="22"/>
      <c r="D63" s="25"/>
      <c r="E63" s="22"/>
      <c r="F63" s="25"/>
      <c r="G63" s="22"/>
      <c r="H63" s="25"/>
      <c r="I63" s="22"/>
      <c r="J63" s="25"/>
      <c r="K63" s="22"/>
      <c r="L63" s="25"/>
      <c r="M63" s="51"/>
      <c r="N63" s="41">
        <v>7557500</v>
      </c>
    </row>
    <row r="64" spans="1:14" ht="12.75" customHeight="1">
      <c r="A64" s="9" t="s">
        <v>151</v>
      </c>
      <c r="B64" s="12" t="s">
        <v>152</v>
      </c>
      <c r="C64" s="22"/>
      <c r="D64" s="25"/>
      <c r="E64" s="22"/>
      <c r="F64" s="25"/>
      <c r="G64" s="22"/>
      <c r="H64" s="25"/>
      <c r="I64" s="22"/>
      <c r="J64" s="25"/>
      <c r="K64" s="22"/>
      <c r="L64" s="25"/>
      <c r="M64" s="51"/>
      <c r="N64" s="41"/>
    </row>
    <row r="65" spans="1:14" ht="12.75" customHeight="1">
      <c r="A65" s="10" t="s">
        <v>153</v>
      </c>
      <c r="B65" s="13" t="s">
        <v>154</v>
      </c>
      <c r="C65" s="14">
        <f>SUM(C66:C117)</f>
        <v>7377125</v>
      </c>
      <c r="D65" s="14">
        <f aca="true" t="shared" si="1" ref="D65:N65">SUM(D66:D117)</f>
        <v>10668939</v>
      </c>
      <c r="E65" s="14">
        <f t="shared" si="1"/>
        <v>10205523</v>
      </c>
      <c r="F65" s="14">
        <f t="shared" si="1"/>
        <v>13026868</v>
      </c>
      <c r="G65" s="14">
        <f t="shared" si="1"/>
        <v>8690368</v>
      </c>
      <c r="H65" s="14">
        <f t="shared" si="1"/>
        <v>11045705</v>
      </c>
      <c r="I65" s="14">
        <f>SUM(I66:I117)</f>
        <v>10050532</v>
      </c>
      <c r="J65" s="14">
        <f t="shared" si="1"/>
        <v>9011225</v>
      </c>
      <c r="K65" s="14">
        <f t="shared" si="1"/>
        <v>11067888</v>
      </c>
      <c r="L65" s="14">
        <f t="shared" si="1"/>
        <v>8091516</v>
      </c>
      <c r="M65" s="14">
        <f t="shared" si="1"/>
        <v>8717540</v>
      </c>
      <c r="N65" s="14">
        <f t="shared" si="1"/>
        <v>14646466</v>
      </c>
    </row>
    <row r="66" spans="1:14" ht="12.75" customHeight="1">
      <c r="A66" s="9" t="s">
        <v>155</v>
      </c>
      <c r="B66" s="12" t="s">
        <v>89</v>
      </c>
      <c r="C66" s="22"/>
      <c r="D66" s="25"/>
      <c r="E66" s="22"/>
      <c r="F66" s="25"/>
      <c r="G66" s="22"/>
      <c r="H66" s="25"/>
      <c r="I66" s="22"/>
      <c r="J66" s="25"/>
      <c r="K66" s="22"/>
      <c r="L66" s="25"/>
      <c r="M66" s="51"/>
      <c r="N66" s="41"/>
    </row>
    <row r="67" spans="1:14" ht="12.75" customHeight="1">
      <c r="A67" s="9" t="s">
        <v>156</v>
      </c>
      <c r="B67" s="12" t="s">
        <v>3</v>
      </c>
      <c r="C67" s="22">
        <v>2328273</v>
      </c>
      <c r="D67" s="25">
        <v>2985688</v>
      </c>
      <c r="E67" s="22">
        <v>2985688</v>
      </c>
      <c r="F67" s="25">
        <v>2972172</v>
      </c>
      <c r="G67" s="25">
        <v>2648375</v>
      </c>
      <c r="H67" s="25">
        <v>2612104</v>
      </c>
      <c r="I67" s="22">
        <v>2831806</v>
      </c>
      <c r="J67" s="25">
        <v>2645499</v>
      </c>
      <c r="K67" s="22">
        <v>2612104</v>
      </c>
      <c r="L67" s="25">
        <v>2328273</v>
      </c>
      <c r="M67" s="51">
        <v>2612104</v>
      </c>
      <c r="N67" s="41">
        <v>2742712</v>
      </c>
    </row>
    <row r="68" spans="1:14" ht="12.75" customHeight="1">
      <c r="A68" s="9" t="s">
        <v>157</v>
      </c>
      <c r="B68" s="12" t="s">
        <v>92</v>
      </c>
      <c r="C68" s="22"/>
      <c r="D68" s="25"/>
      <c r="E68" s="22"/>
      <c r="F68" s="25"/>
      <c r="G68" s="22"/>
      <c r="H68" s="25"/>
      <c r="I68" s="22"/>
      <c r="J68" s="25"/>
      <c r="K68" s="22"/>
      <c r="L68" s="25"/>
      <c r="M68" s="51"/>
      <c r="N68" s="41"/>
    </row>
    <row r="69" spans="1:14" ht="12.75" customHeight="1">
      <c r="A69" s="9" t="s">
        <v>532</v>
      </c>
      <c r="B69" s="12" t="s">
        <v>541</v>
      </c>
      <c r="C69" s="22">
        <v>36585</v>
      </c>
      <c r="D69" s="25">
        <v>36585</v>
      </c>
      <c r="E69" s="22">
        <v>66898</v>
      </c>
      <c r="F69" s="22">
        <v>65455</v>
      </c>
      <c r="G69" s="22">
        <v>66898</v>
      </c>
      <c r="H69" s="22">
        <v>66898</v>
      </c>
      <c r="I69" s="22">
        <v>66898</v>
      </c>
      <c r="J69" s="25">
        <v>66898</v>
      </c>
      <c r="K69" s="22">
        <v>142682</v>
      </c>
      <c r="L69" s="25">
        <v>112369</v>
      </c>
      <c r="M69" s="51">
        <v>112369</v>
      </c>
      <c r="N69" s="41">
        <v>117984</v>
      </c>
    </row>
    <row r="70" spans="1:14" ht="12.75" customHeight="1">
      <c r="A70" s="9" t="s">
        <v>158</v>
      </c>
      <c r="B70" s="12" t="s">
        <v>159</v>
      </c>
      <c r="C70" s="22">
        <v>17878</v>
      </c>
      <c r="D70" s="25">
        <v>33006</v>
      </c>
      <c r="E70" s="22">
        <v>41521</v>
      </c>
      <c r="F70" s="22">
        <v>68273</v>
      </c>
      <c r="G70" s="22">
        <v>34908</v>
      </c>
      <c r="H70" s="22">
        <v>34908</v>
      </c>
      <c r="I70" s="22">
        <v>34908</v>
      </c>
      <c r="J70" s="25">
        <v>34908</v>
      </c>
      <c r="K70" s="22">
        <v>77483</v>
      </c>
      <c r="L70" s="25">
        <v>107797</v>
      </c>
      <c r="M70" s="51">
        <v>60453</v>
      </c>
      <c r="N70" s="41">
        <v>63476</v>
      </c>
    </row>
    <row r="71" spans="1:14" ht="12.75" customHeight="1">
      <c r="A71" s="9" t="s">
        <v>160</v>
      </c>
      <c r="B71" s="12" t="s">
        <v>94</v>
      </c>
      <c r="C71" s="22"/>
      <c r="D71" s="25"/>
      <c r="E71" s="22"/>
      <c r="F71" s="25"/>
      <c r="G71" s="22"/>
      <c r="H71" s="25"/>
      <c r="I71" s="22"/>
      <c r="J71" s="25"/>
      <c r="K71" s="22"/>
      <c r="L71" s="25"/>
      <c r="M71" s="51"/>
      <c r="N71" s="41"/>
    </row>
    <row r="72" spans="1:14" ht="12.75" customHeight="1">
      <c r="A72" s="9" t="s">
        <v>25</v>
      </c>
      <c r="B72" s="12" t="s">
        <v>26</v>
      </c>
      <c r="C72" s="22"/>
      <c r="D72" s="25"/>
      <c r="E72" s="22"/>
      <c r="F72" s="25"/>
      <c r="G72" s="22"/>
      <c r="H72" s="25"/>
      <c r="I72" s="22"/>
      <c r="J72" s="25"/>
      <c r="K72" s="22"/>
      <c r="L72" s="25"/>
      <c r="M72" s="51"/>
      <c r="N72" s="41"/>
    </row>
    <row r="73" spans="1:14" ht="12.75" customHeight="1">
      <c r="A73" s="9" t="s">
        <v>555</v>
      </c>
      <c r="B73" s="12" t="s">
        <v>556</v>
      </c>
      <c r="C73" s="22">
        <v>500377</v>
      </c>
      <c r="D73" s="25">
        <v>641612</v>
      </c>
      <c r="E73" s="22">
        <v>649765</v>
      </c>
      <c r="F73" s="22">
        <v>645065</v>
      </c>
      <c r="G73" s="22">
        <v>569923</v>
      </c>
      <c r="H73" s="22">
        <v>569923</v>
      </c>
      <c r="I73" s="22">
        <v>616060</v>
      </c>
      <c r="J73" s="25">
        <v>576935</v>
      </c>
      <c r="K73" s="22">
        <v>594774</v>
      </c>
      <c r="L73" s="25">
        <v>525228</v>
      </c>
      <c r="M73" s="51">
        <v>584833</v>
      </c>
      <c r="N73" s="41">
        <v>614075</v>
      </c>
    </row>
    <row r="74" spans="1:14" ht="12.75" customHeight="1">
      <c r="A74" s="9" t="s">
        <v>161</v>
      </c>
      <c r="B74" s="12" t="s">
        <v>98</v>
      </c>
      <c r="C74" s="22"/>
      <c r="D74" s="25"/>
      <c r="E74" s="22"/>
      <c r="F74" s="25"/>
      <c r="G74" s="22"/>
      <c r="H74" s="25"/>
      <c r="I74" s="22"/>
      <c r="J74" s="25"/>
      <c r="K74" s="22"/>
      <c r="L74" s="25"/>
      <c r="M74" s="51"/>
      <c r="N74" s="41"/>
    </row>
    <row r="75" spans="1:14" ht="12.75" customHeight="1">
      <c r="A75" s="9" t="s">
        <v>27</v>
      </c>
      <c r="B75" s="12" t="s">
        <v>28</v>
      </c>
      <c r="C75" s="22"/>
      <c r="D75" s="25"/>
      <c r="E75" s="22"/>
      <c r="F75" s="25"/>
      <c r="G75" s="22"/>
      <c r="H75" s="25"/>
      <c r="I75" s="22"/>
      <c r="J75" s="25"/>
      <c r="K75" s="22"/>
      <c r="L75" s="25"/>
      <c r="M75" s="51"/>
      <c r="N75" s="41"/>
    </row>
    <row r="76" spans="1:14" ht="12.75" customHeight="1">
      <c r="A76" s="9" t="s">
        <v>162</v>
      </c>
      <c r="B76" s="12" t="s">
        <v>100</v>
      </c>
      <c r="C76" s="22"/>
      <c r="D76" s="25"/>
      <c r="E76" s="22"/>
      <c r="F76" s="25"/>
      <c r="G76" s="22"/>
      <c r="H76" s="25"/>
      <c r="I76" s="22"/>
      <c r="J76" s="25"/>
      <c r="K76" s="22"/>
      <c r="L76" s="25"/>
      <c r="M76" s="51"/>
      <c r="N76" s="41"/>
    </row>
    <row r="77" spans="1:14" ht="12.75" customHeight="1">
      <c r="A77" s="9" t="s">
        <v>163</v>
      </c>
      <c r="B77" s="12" t="s">
        <v>102</v>
      </c>
      <c r="C77" s="22"/>
      <c r="D77" s="25"/>
      <c r="E77" s="22"/>
      <c r="F77" s="25"/>
      <c r="G77" s="22"/>
      <c r="H77" s="25"/>
      <c r="I77" s="22"/>
      <c r="J77" s="25"/>
      <c r="K77" s="22"/>
      <c r="L77" s="25"/>
      <c r="M77" s="51"/>
      <c r="N77" s="41"/>
    </row>
    <row r="78" spans="1:14" ht="12.75" customHeight="1">
      <c r="A78" s="9" t="s">
        <v>29</v>
      </c>
      <c r="B78" s="12" t="s">
        <v>30</v>
      </c>
      <c r="C78" s="22"/>
      <c r="D78" s="25"/>
      <c r="E78" s="22"/>
      <c r="F78" s="25"/>
      <c r="G78" s="22"/>
      <c r="H78" s="25"/>
      <c r="I78" s="22"/>
      <c r="J78" s="25"/>
      <c r="K78" s="22"/>
      <c r="L78" s="25"/>
      <c r="M78" s="51"/>
      <c r="N78" s="41"/>
    </row>
    <row r="79" spans="1:14" ht="12.75" customHeight="1">
      <c r="A79" s="9" t="s">
        <v>557</v>
      </c>
      <c r="B79" s="12" t="s">
        <v>545</v>
      </c>
      <c r="C79" s="22">
        <v>1130000</v>
      </c>
      <c r="D79" s="25">
        <v>2000000</v>
      </c>
      <c r="E79" s="22">
        <v>2000000</v>
      </c>
      <c r="F79" s="22">
        <v>2000000</v>
      </c>
      <c r="G79" s="22">
        <v>1300000</v>
      </c>
      <c r="H79" s="22">
        <v>1300000</v>
      </c>
      <c r="I79" s="22">
        <v>1965333</v>
      </c>
      <c r="J79" s="25">
        <v>1583667</v>
      </c>
      <c r="K79" s="22">
        <v>1460000</v>
      </c>
      <c r="L79" s="25">
        <v>1190000</v>
      </c>
      <c r="M79" s="51">
        <v>1190000</v>
      </c>
      <c r="N79" s="41">
        <v>1507333</v>
      </c>
    </row>
    <row r="80" spans="1:14" ht="12.75" customHeight="1">
      <c r="A80" s="9" t="s">
        <v>164</v>
      </c>
      <c r="B80" s="12" t="s">
        <v>104</v>
      </c>
      <c r="C80" s="22"/>
      <c r="D80" s="25"/>
      <c r="E80" s="22"/>
      <c r="F80" s="25"/>
      <c r="G80" s="22"/>
      <c r="H80" s="25"/>
      <c r="I80" s="22"/>
      <c r="J80" s="25"/>
      <c r="K80" s="22"/>
      <c r="L80" s="25"/>
      <c r="M80" s="51"/>
      <c r="N80" s="41"/>
    </row>
    <row r="81" spans="1:14" ht="12.75" customHeight="1">
      <c r="A81" s="9" t="s">
        <v>165</v>
      </c>
      <c r="B81" s="12" t="s">
        <v>13</v>
      </c>
      <c r="C81" s="22"/>
      <c r="D81" s="25"/>
      <c r="E81" s="22"/>
      <c r="F81" s="25"/>
      <c r="G81" s="22"/>
      <c r="H81" s="25"/>
      <c r="I81" s="22"/>
      <c r="J81" s="25"/>
      <c r="K81" s="22"/>
      <c r="L81" s="25"/>
      <c r="M81" s="51"/>
      <c r="N81" s="41"/>
    </row>
    <row r="82" spans="1:14" ht="12.75" customHeight="1">
      <c r="A82" s="9" t="s">
        <v>558</v>
      </c>
      <c r="B82" s="12" t="s">
        <v>559</v>
      </c>
      <c r="C82" s="22">
        <v>128079</v>
      </c>
      <c r="D82" s="25">
        <v>156541</v>
      </c>
      <c r="E82" s="22">
        <v>156541</v>
      </c>
      <c r="F82" s="22">
        <v>156541</v>
      </c>
      <c r="G82" s="22">
        <v>142310</v>
      </c>
      <c r="H82" s="22">
        <v>142310</v>
      </c>
      <c r="I82" s="22">
        <v>156541</v>
      </c>
      <c r="J82" s="25">
        <v>146105</v>
      </c>
      <c r="K82" s="22">
        <v>142310</v>
      </c>
      <c r="L82" s="25">
        <v>128079</v>
      </c>
      <c r="M82" s="51">
        <v>142310</v>
      </c>
      <c r="N82" s="41">
        <v>149430</v>
      </c>
    </row>
    <row r="83" spans="1:14" ht="12.75" customHeight="1">
      <c r="A83" s="9" t="s">
        <v>166</v>
      </c>
      <c r="B83" s="12" t="s">
        <v>106</v>
      </c>
      <c r="C83" s="22"/>
      <c r="D83" s="25"/>
      <c r="E83" s="22"/>
      <c r="F83" s="25"/>
      <c r="G83" s="22"/>
      <c r="H83" s="25"/>
      <c r="I83" s="22"/>
      <c r="J83" s="25"/>
      <c r="K83" s="22"/>
      <c r="L83" s="25"/>
      <c r="M83" s="51"/>
      <c r="N83" s="41"/>
    </row>
    <row r="84" spans="1:14" ht="12.75" customHeight="1">
      <c r="A84" s="9" t="s">
        <v>31</v>
      </c>
      <c r="B84" s="12" t="s">
        <v>32</v>
      </c>
      <c r="C84" s="22"/>
      <c r="D84" s="25"/>
      <c r="E84" s="22"/>
      <c r="F84" s="25"/>
      <c r="G84" s="22"/>
      <c r="H84" s="25"/>
      <c r="I84" s="22"/>
      <c r="J84" s="25"/>
      <c r="K84" s="22"/>
      <c r="L84" s="25"/>
      <c r="M84" s="51"/>
      <c r="N84" s="41"/>
    </row>
    <row r="85" spans="1:14" ht="12.75" customHeight="1">
      <c r="A85" s="9" t="s">
        <v>33</v>
      </c>
      <c r="B85" s="12" t="s">
        <v>34</v>
      </c>
      <c r="C85" s="22"/>
      <c r="D85" s="25"/>
      <c r="E85" s="22"/>
      <c r="F85" s="25"/>
      <c r="G85" s="22"/>
      <c r="H85" s="25"/>
      <c r="I85" s="22"/>
      <c r="J85" s="25"/>
      <c r="K85" s="22"/>
      <c r="L85" s="25"/>
      <c r="M85" s="51"/>
      <c r="N85" s="41"/>
    </row>
    <row r="86" spans="1:14" ht="12.75" customHeight="1">
      <c r="A86" s="9" t="s">
        <v>35</v>
      </c>
      <c r="B86" s="12" t="s">
        <v>36</v>
      </c>
      <c r="C86" s="22"/>
      <c r="D86" s="25"/>
      <c r="E86" s="22"/>
      <c r="F86" s="25"/>
      <c r="G86" s="22"/>
      <c r="H86" s="25"/>
      <c r="I86" s="22"/>
      <c r="J86" s="25"/>
      <c r="K86" s="22"/>
      <c r="L86" s="25"/>
      <c r="M86" s="51"/>
      <c r="N86" s="41"/>
    </row>
    <row r="87" spans="1:14" ht="12.75" customHeight="1">
      <c r="A87" s="9" t="s">
        <v>167</v>
      </c>
      <c r="B87" s="12" t="s">
        <v>110</v>
      </c>
      <c r="C87" s="22"/>
      <c r="D87" s="25"/>
      <c r="E87" s="22"/>
      <c r="F87" s="25"/>
      <c r="G87" s="22"/>
      <c r="H87" s="25"/>
      <c r="I87" s="22"/>
      <c r="J87" s="25"/>
      <c r="K87" s="22"/>
      <c r="L87" s="25"/>
      <c r="M87" s="51"/>
      <c r="N87" s="41"/>
    </row>
    <row r="88" spans="1:14" ht="12.75" customHeight="1">
      <c r="A88" s="9" t="s">
        <v>37</v>
      </c>
      <c r="B88" s="12" t="s">
        <v>21</v>
      </c>
      <c r="C88" s="22"/>
      <c r="D88" s="25"/>
      <c r="E88" s="22"/>
      <c r="F88" s="25"/>
      <c r="G88" s="22"/>
      <c r="H88" s="25"/>
      <c r="I88" s="22"/>
      <c r="J88" s="25"/>
      <c r="K88" s="22"/>
      <c r="L88" s="25"/>
      <c r="M88" s="51"/>
      <c r="N88" s="41"/>
    </row>
    <row r="89" spans="1:14" ht="12.75" customHeight="1">
      <c r="A89" s="9" t="s">
        <v>569</v>
      </c>
      <c r="B89" s="12" t="s">
        <v>521</v>
      </c>
      <c r="C89" s="22">
        <v>124874</v>
      </c>
      <c r="D89" s="25">
        <v>183153</v>
      </c>
      <c r="E89" s="22">
        <v>187036</v>
      </c>
      <c r="F89" s="25">
        <v>184797</v>
      </c>
      <c r="G89" s="22">
        <v>186374</v>
      </c>
      <c r="H89" s="22">
        <v>186374</v>
      </c>
      <c r="I89" s="22">
        <v>157991</v>
      </c>
      <c r="J89" s="25">
        <v>130595</v>
      </c>
      <c r="K89" s="22">
        <v>120633</v>
      </c>
      <c r="L89" s="25">
        <v>157991</v>
      </c>
      <c r="M89" s="51">
        <v>157991</v>
      </c>
      <c r="N89" s="41">
        <v>165892</v>
      </c>
    </row>
    <row r="90" spans="1:14" ht="12.75" customHeight="1">
      <c r="A90" s="9" t="s">
        <v>560</v>
      </c>
      <c r="B90" s="12" t="s">
        <v>549</v>
      </c>
      <c r="C90" s="22">
        <v>452958</v>
      </c>
      <c r="D90" s="25">
        <v>587467</v>
      </c>
      <c r="E90" s="22">
        <v>642410</v>
      </c>
      <c r="F90" s="25">
        <v>614345</v>
      </c>
      <c r="G90" s="22">
        <v>542782</v>
      </c>
      <c r="H90" s="25">
        <v>542782</v>
      </c>
      <c r="I90" s="22">
        <v>586723</v>
      </c>
      <c r="J90" s="25">
        <v>549461</v>
      </c>
      <c r="K90" s="22">
        <v>566456</v>
      </c>
      <c r="L90" s="25">
        <v>500221</v>
      </c>
      <c r="M90" s="51">
        <v>556987</v>
      </c>
      <c r="N90" s="41">
        <v>584837</v>
      </c>
    </row>
    <row r="91" spans="1:14" ht="12.75" customHeight="1">
      <c r="A91" s="9" t="s">
        <v>594</v>
      </c>
      <c r="B91" s="12" t="s">
        <v>595</v>
      </c>
      <c r="C91" s="22">
        <v>28384</v>
      </c>
      <c r="D91" s="25">
        <v>28384</v>
      </c>
      <c r="E91" s="22">
        <v>28384</v>
      </c>
      <c r="F91" s="25">
        <v>28384</v>
      </c>
      <c r="G91" s="25">
        <v>28384</v>
      </c>
      <c r="H91" s="25">
        <v>28384</v>
      </c>
      <c r="I91" s="22">
        <v>28384</v>
      </c>
      <c r="J91" s="25">
        <v>56768</v>
      </c>
      <c r="K91" s="22">
        <v>85152</v>
      </c>
      <c r="L91" s="25">
        <v>99344</v>
      </c>
      <c r="M91" s="51">
        <v>85152</v>
      </c>
      <c r="N91" s="41">
        <v>89412</v>
      </c>
    </row>
    <row r="92" spans="1:14" ht="12.75" customHeight="1">
      <c r="A92" s="9" t="s">
        <v>604</v>
      </c>
      <c r="B92" s="12" t="s">
        <v>605</v>
      </c>
      <c r="C92" s="22"/>
      <c r="D92" s="25"/>
      <c r="E92" s="22"/>
      <c r="F92" s="25"/>
      <c r="G92" s="25"/>
      <c r="H92" s="25"/>
      <c r="I92" s="22"/>
      <c r="J92" s="25">
        <v>2747305</v>
      </c>
      <c r="K92" s="22">
        <v>2832269</v>
      </c>
      <c r="L92" s="25">
        <v>2501095</v>
      </c>
      <c r="M92" s="51">
        <v>2784926</v>
      </c>
      <c r="N92" s="41"/>
    </row>
    <row r="93" spans="1:14" ht="12.75" customHeight="1">
      <c r="A93" s="9" t="s">
        <v>561</v>
      </c>
      <c r="B93" s="12" t="s">
        <v>551</v>
      </c>
      <c r="C93" s="22">
        <v>2382736</v>
      </c>
      <c r="D93" s="25">
        <v>3055279</v>
      </c>
      <c r="E93" s="22">
        <v>3094107</v>
      </c>
      <c r="F93" s="25">
        <v>3071724</v>
      </c>
      <c r="G93" s="22">
        <v>2713910</v>
      </c>
      <c r="H93" s="25">
        <v>2713910</v>
      </c>
      <c r="I93" s="22">
        <v>2933612</v>
      </c>
      <c r="J93" s="25"/>
      <c r="K93" s="22"/>
      <c r="L93" s="25"/>
      <c r="M93" s="51"/>
      <c r="N93" s="41">
        <v>2924172</v>
      </c>
    </row>
    <row r="94" spans="1:14" ht="12.75" customHeight="1">
      <c r="A94" s="9" t="s">
        <v>572</v>
      </c>
      <c r="B94" s="12" t="s">
        <v>552</v>
      </c>
      <c r="C94" s="22"/>
      <c r="D94" s="25"/>
      <c r="E94" s="22">
        <v>40101</v>
      </c>
      <c r="F94" s="25">
        <v>40101</v>
      </c>
      <c r="G94" s="22">
        <v>40101</v>
      </c>
      <c r="H94" s="25">
        <v>40101</v>
      </c>
      <c r="I94" s="22">
        <v>40101</v>
      </c>
      <c r="J94" s="25">
        <v>40101</v>
      </c>
      <c r="K94" s="22">
        <v>40101</v>
      </c>
      <c r="L94" s="25">
        <v>40101</v>
      </c>
      <c r="M94" s="51">
        <v>122480</v>
      </c>
      <c r="N94" s="41">
        <v>42106</v>
      </c>
    </row>
    <row r="95" spans="1:14" ht="12.75" customHeight="1">
      <c r="A95" s="9" t="s">
        <v>168</v>
      </c>
      <c r="B95" s="12" t="s">
        <v>113</v>
      </c>
      <c r="C95" s="22"/>
      <c r="D95" s="25"/>
      <c r="E95" s="22"/>
      <c r="F95" s="25"/>
      <c r="G95" s="22"/>
      <c r="H95" s="25"/>
      <c r="I95" s="22"/>
      <c r="J95" s="25"/>
      <c r="K95" s="22"/>
      <c r="L95" s="25"/>
      <c r="M95" s="51"/>
      <c r="N95" s="41"/>
    </row>
    <row r="96" spans="1:14" ht="12.75" customHeight="1">
      <c r="A96" s="9" t="s">
        <v>169</v>
      </c>
      <c r="B96" s="12" t="s">
        <v>115</v>
      </c>
      <c r="C96" s="22"/>
      <c r="D96" s="25"/>
      <c r="E96" s="22"/>
      <c r="F96" s="25"/>
      <c r="G96" s="22"/>
      <c r="H96" s="25"/>
      <c r="I96" s="22"/>
      <c r="J96" s="25"/>
      <c r="K96" s="22"/>
      <c r="L96" s="25"/>
      <c r="M96" s="51"/>
      <c r="N96" s="41"/>
    </row>
    <row r="97" spans="1:14" ht="12.75" customHeight="1">
      <c r="A97" s="9" t="s">
        <v>170</v>
      </c>
      <c r="B97" s="12" t="s">
        <v>23</v>
      </c>
      <c r="C97" s="22">
        <v>152019</v>
      </c>
      <c r="D97" s="25">
        <v>196675</v>
      </c>
      <c r="E97" s="22">
        <v>200537</v>
      </c>
      <c r="F97" s="25">
        <v>263607</v>
      </c>
      <c r="G97" s="22">
        <v>177207</v>
      </c>
      <c r="H97" s="25">
        <v>240408</v>
      </c>
      <c r="I97" s="22">
        <v>176799</v>
      </c>
      <c r="J97" s="25">
        <v>159925</v>
      </c>
      <c r="K97" s="22">
        <v>203750</v>
      </c>
      <c r="L97" s="25">
        <v>157354</v>
      </c>
      <c r="M97" s="51">
        <v>180973</v>
      </c>
      <c r="N97" s="41">
        <v>216608</v>
      </c>
    </row>
    <row r="98" spans="1:14" ht="12.75" customHeight="1">
      <c r="A98" s="9" t="s">
        <v>171</v>
      </c>
      <c r="B98" s="12" t="s">
        <v>118</v>
      </c>
      <c r="C98" s="22"/>
      <c r="D98" s="25"/>
      <c r="E98" s="22"/>
      <c r="F98" s="25"/>
      <c r="G98" s="22"/>
      <c r="H98" s="25"/>
      <c r="I98" s="22"/>
      <c r="J98" s="25"/>
      <c r="K98" s="22"/>
      <c r="L98" s="25"/>
      <c r="M98" s="51"/>
      <c r="N98" s="41"/>
    </row>
    <row r="99" spans="1:14" ht="12.75" customHeight="1">
      <c r="A99" s="9" t="s">
        <v>172</v>
      </c>
      <c r="B99" s="12" t="s">
        <v>120</v>
      </c>
      <c r="C99" s="22"/>
      <c r="D99" s="25"/>
      <c r="E99" s="22"/>
      <c r="F99" s="25"/>
      <c r="G99" s="22"/>
      <c r="H99" s="25"/>
      <c r="I99" s="22"/>
      <c r="J99" s="25"/>
      <c r="K99" s="22"/>
      <c r="L99" s="25"/>
      <c r="M99" s="51"/>
      <c r="N99" s="41"/>
    </row>
    <row r="100" spans="1:14" ht="12.75" customHeight="1">
      <c r="A100" s="9" t="s">
        <v>173</v>
      </c>
      <c r="B100" s="12" t="s">
        <v>122</v>
      </c>
      <c r="C100" s="22"/>
      <c r="D100" s="25"/>
      <c r="E100" s="22"/>
      <c r="F100" s="25"/>
      <c r="G100" s="22"/>
      <c r="H100" s="25"/>
      <c r="I100" s="22"/>
      <c r="J100" s="25"/>
      <c r="K100" s="22"/>
      <c r="L100" s="25"/>
      <c r="M100" s="51"/>
      <c r="N100" s="41"/>
    </row>
    <row r="101" spans="1:14" ht="12.75" customHeight="1">
      <c r="A101" s="9" t="s">
        <v>174</v>
      </c>
      <c r="B101" s="12" t="s">
        <v>124</v>
      </c>
      <c r="C101" s="22"/>
      <c r="D101" s="25"/>
      <c r="E101" s="22"/>
      <c r="F101" s="25"/>
      <c r="G101" s="22"/>
      <c r="H101" s="25"/>
      <c r="I101" s="22"/>
      <c r="J101" s="25"/>
      <c r="K101" s="22"/>
      <c r="L101" s="25"/>
      <c r="M101" s="51"/>
      <c r="N101" s="41"/>
    </row>
    <row r="102" spans="1:14" ht="12.75" customHeight="1">
      <c r="A102" s="9" t="s">
        <v>175</v>
      </c>
      <c r="B102" s="12" t="s">
        <v>176</v>
      </c>
      <c r="C102" s="22"/>
      <c r="D102" s="25"/>
      <c r="E102" s="22"/>
      <c r="F102" s="25"/>
      <c r="G102" s="22"/>
      <c r="H102" s="25"/>
      <c r="I102" s="22"/>
      <c r="J102" s="25"/>
      <c r="K102" s="22"/>
      <c r="L102" s="25"/>
      <c r="M102" s="51"/>
      <c r="N102" s="41"/>
    </row>
    <row r="103" spans="1:14" ht="12.75" customHeight="1">
      <c r="A103" s="9" t="s">
        <v>567</v>
      </c>
      <c r="B103" s="12" t="s">
        <v>564</v>
      </c>
      <c r="C103" s="22"/>
      <c r="D103" s="25"/>
      <c r="E103" s="22"/>
      <c r="F103" s="25">
        <v>1216533</v>
      </c>
      <c r="G103" s="22"/>
      <c r="H103" s="25">
        <v>1216533</v>
      </c>
      <c r="I103" s="22"/>
      <c r="J103" s="25"/>
      <c r="K103" s="22">
        <v>811221</v>
      </c>
      <c r="L103" s="25"/>
      <c r="M103" s="51"/>
      <c r="N103" s="41">
        <v>851783</v>
      </c>
    </row>
    <row r="104" spans="1:14" ht="12.75" customHeight="1">
      <c r="A104" s="9" t="s">
        <v>568</v>
      </c>
      <c r="B104" s="12" t="s">
        <v>566</v>
      </c>
      <c r="C104" s="22"/>
      <c r="D104" s="25"/>
      <c r="E104" s="22"/>
      <c r="F104" s="25">
        <v>1052965</v>
      </c>
      <c r="G104" s="22"/>
      <c r="H104" s="25">
        <v>1052965</v>
      </c>
      <c r="I104" s="22"/>
      <c r="J104" s="25"/>
      <c r="K104" s="22">
        <v>702149</v>
      </c>
      <c r="L104" s="25"/>
      <c r="M104" s="51"/>
      <c r="N104" s="41">
        <v>737256</v>
      </c>
    </row>
    <row r="105" spans="1:14" ht="12.75" customHeight="1">
      <c r="A105" s="9" t="s">
        <v>177</v>
      </c>
      <c r="B105" s="12" t="s">
        <v>132</v>
      </c>
      <c r="C105" s="22"/>
      <c r="D105" s="25"/>
      <c r="E105" s="22"/>
      <c r="F105" s="25"/>
      <c r="G105" s="22"/>
      <c r="H105" s="25"/>
      <c r="I105" s="22"/>
      <c r="J105" s="25"/>
      <c r="K105" s="22"/>
      <c r="L105" s="25"/>
      <c r="M105" s="51"/>
      <c r="N105" s="41"/>
    </row>
    <row r="106" spans="1:14" ht="12.75" customHeight="1">
      <c r="A106" s="9" t="s">
        <v>178</v>
      </c>
      <c r="B106" s="12" t="s">
        <v>24</v>
      </c>
      <c r="C106" s="22">
        <v>94962</v>
      </c>
      <c r="D106" s="25">
        <v>61446</v>
      </c>
      <c r="E106" s="22">
        <v>55860</v>
      </c>
      <c r="F106" s="25">
        <v>67032</v>
      </c>
      <c r="G106" s="25">
        <v>72618</v>
      </c>
      <c r="H106" s="25">
        <v>83790</v>
      </c>
      <c r="I106" s="22">
        <v>67032</v>
      </c>
      <c r="J106" s="25">
        <v>37240</v>
      </c>
      <c r="K106" s="22">
        <v>59584</v>
      </c>
      <c r="L106" s="25">
        <v>65170</v>
      </c>
      <c r="M106" s="51">
        <v>57722</v>
      </c>
      <c r="N106" s="41"/>
    </row>
    <row r="107" spans="1:14" ht="12.75" customHeight="1">
      <c r="A107" s="9" t="s">
        <v>179</v>
      </c>
      <c r="B107" s="12" t="s">
        <v>38</v>
      </c>
      <c r="C107" s="22"/>
      <c r="D107" s="25">
        <v>703103</v>
      </c>
      <c r="E107" s="22">
        <v>34620</v>
      </c>
      <c r="F107" s="25">
        <v>579874</v>
      </c>
      <c r="G107" s="22">
        <v>166578</v>
      </c>
      <c r="H107" s="25">
        <v>135220</v>
      </c>
      <c r="I107" s="22">
        <v>388344</v>
      </c>
      <c r="J107" s="25">
        <v>235818</v>
      </c>
      <c r="K107" s="22">
        <v>207718</v>
      </c>
      <c r="L107" s="25">
        <v>178494</v>
      </c>
      <c r="M107" s="51">
        <v>69240</v>
      </c>
      <c r="N107" s="41">
        <v>632450</v>
      </c>
    </row>
    <row r="108" spans="1:14" ht="12.75" customHeight="1">
      <c r="A108" s="9" t="s">
        <v>180</v>
      </c>
      <c r="B108" s="12" t="s">
        <v>138</v>
      </c>
      <c r="C108" s="22"/>
      <c r="D108" s="25"/>
      <c r="E108" s="22"/>
      <c r="F108" s="25"/>
      <c r="G108" s="22"/>
      <c r="H108" s="25"/>
      <c r="I108" s="22"/>
      <c r="J108" s="25"/>
      <c r="K108" s="22"/>
      <c r="L108" s="25"/>
      <c r="M108" s="51"/>
      <c r="N108" s="41"/>
    </row>
    <row r="109" spans="1:14" ht="12.75" customHeight="1">
      <c r="A109" s="9" t="s">
        <v>181</v>
      </c>
      <c r="B109" s="12" t="s">
        <v>140</v>
      </c>
      <c r="C109" s="22"/>
      <c r="D109" s="25"/>
      <c r="E109" s="22"/>
      <c r="F109" s="25"/>
      <c r="G109" s="22"/>
      <c r="H109" s="25"/>
      <c r="I109" s="22"/>
      <c r="J109" s="25"/>
      <c r="K109" s="22"/>
      <c r="L109" s="25"/>
      <c r="M109" s="51"/>
      <c r="N109" s="41"/>
    </row>
    <row r="110" spans="1:14" ht="12.75" customHeight="1">
      <c r="A110" s="9" t="s">
        <v>182</v>
      </c>
      <c r="B110" s="12" t="s">
        <v>142</v>
      </c>
      <c r="C110" s="22"/>
      <c r="D110" s="25"/>
      <c r="E110" s="22"/>
      <c r="F110" s="25"/>
      <c r="G110" s="22"/>
      <c r="H110" s="25"/>
      <c r="I110" s="22"/>
      <c r="J110" s="25"/>
      <c r="K110" s="22">
        <v>409502</v>
      </c>
      <c r="L110" s="25"/>
      <c r="M110" s="51"/>
      <c r="N110" s="41"/>
    </row>
    <row r="111" spans="1:14" ht="12.75" customHeight="1">
      <c r="A111" s="9" t="s">
        <v>183</v>
      </c>
      <c r="B111" s="12" t="s">
        <v>144</v>
      </c>
      <c r="C111" s="22"/>
      <c r="D111" s="25"/>
      <c r="E111" s="22"/>
      <c r="F111" s="25"/>
      <c r="G111" s="22"/>
      <c r="H111" s="25"/>
      <c r="I111" s="22"/>
      <c r="J111" s="25"/>
      <c r="K111" s="22"/>
      <c r="L111" s="25"/>
      <c r="M111" s="51"/>
      <c r="N111" s="41">
        <v>296940</v>
      </c>
    </row>
    <row r="112" spans="1:14" ht="12.75" customHeight="1">
      <c r="A112" s="9" t="s">
        <v>184</v>
      </c>
      <c r="B112" s="12" t="s">
        <v>185</v>
      </c>
      <c r="C112" s="22"/>
      <c r="D112" s="25"/>
      <c r="E112" s="22"/>
      <c r="F112" s="25"/>
      <c r="G112" s="22"/>
      <c r="H112" s="25">
        <v>79095</v>
      </c>
      <c r="I112" s="22"/>
      <c r="J112" s="25"/>
      <c r="K112" s="22"/>
      <c r="L112" s="25"/>
      <c r="M112" s="51"/>
      <c r="N112" s="41"/>
    </row>
    <row r="113" spans="1:14" ht="12.75" customHeight="1">
      <c r="A113" s="9" t="s">
        <v>186</v>
      </c>
      <c r="B113" s="12" t="s">
        <v>187</v>
      </c>
      <c r="C113" s="22"/>
      <c r="D113" s="25"/>
      <c r="E113" s="22"/>
      <c r="F113" s="25"/>
      <c r="G113" s="22"/>
      <c r="H113" s="25"/>
      <c r="I113" s="22"/>
      <c r="J113" s="25"/>
      <c r="K113" s="22"/>
      <c r="L113" s="25"/>
      <c r="M113" s="51"/>
      <c r="N113" s="41"/>
    </row>
    <row r="114" spans="1:14" ht="12.75" customHeight="1">
      <c r="A114" s="9" t="s">
        <v>188</v>
      </c>
      <c r="B114" s="12" t="s">
        <v>150</v>
      </c>
      <c r="C114" s="22"/>
      <c r="D114" s="25"/>
      <c r="E114" s="22"/>
      <c r="F114" s="25"/>
      <c r="G114" s="22"/>
      <c r="H114" s="25"/>
      <c r="I114" s="22"/>
      <c r="J114" s="25"/>
      <c r="K114" s="22"/>
      <c r="L114" s="25"/>
      <c r="M114" s="51"/>
      <c r="N114" s="41">
        <v>2910000</v>
      </c>
    </row>
    <row r="115" spans="1:14" ht="12.75" customHeight="1">
      <c r="A115" s="9" t="s">
        <v>189</v>
      </c>
      <c r="B115" s="12" t="s">
        <v>152</v>
      </c>
      <c r="C115" s="22"/>
      <c r="D115" s="25"/>
      <c r="E115" s="22">
        <v>22055</v>
      </c>
      <c r="F115" s="25"/>
      <c r="G115" s="22"/>
      <c r="H115" s="25"/>
      <c r="I115" s="22"/>
      <c r="J115" s="25"/>
      <c r="K115" s="22"/>
      <c r="L115" s="25"/>
      <c r="M115" s="51"/>
      <c r="N115" s="41"/>
    </row>
    <row r="116" spans="1:14" ht="12.75" customHeight="1">
      <c r="A116" s="9" t="s">
        <v>190</v>
      </c>
      <c r="B116" s="12" t="s">
        <v>102</v>
      </c>
      <c r="C116" s="22"/>
      <c r="D116" s="25"/>
      <c r="E116" s="22"/>
      <c r="F116" s="25"/>
      <c r="G116" s="22"/>
      <c r="H116" s="25"/>
      <c r="I116" s="22"/>
      <c r="J116" s="25"/>
      <c r="K116" s="22"/>
      <c r="L116" s="25"/>
      <c r="M116" s="51"/>
      <c r="N116" s="41"/>
    </row>
    <row r="117" spans="1:14" ht="12.75" customHeight="1">
      <c r="A117" s="9" t="s">
        <v>191</v>
      </c>
      <c r="B117" s="12" t="s">
        <v>192</v>
      </c>
      <c r="C117" s="22"/>
      <c r="D117" s="25"/>
      <c r="E117" s="22"/>
      <c r="F117" s="25"/>
      <c r="G117" s="22"/>
      <c r="H117" s="25"/>
      <c r="I117" s="22"/>
      <c r="J117" s="25"/>
      <c r="K117" s="22"/>
      <c r="L117" s="25"/>
      <c r="M117" s="51"/>
      <c r="N117" s="41"/>
    </row>
    <row r="118" spans="1:14" ht="12.75" customHeight="1">
      <c r="A118" s="10" t="s">
        <v>193</v>
      </c>
      <c r="B118" s="13" t="s">
        <v>194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2.75" customHeight="1">
      <c r="A119" s="9" t="s">
        <v>195</v>
      </c>
      <c r="B119" s="12" t="s">
        <v>39</v>
      </c>
      <c r="C119" s="22"/>
      <c r="D119" s="25"/>
      <c r="E119" s="22"/>
      <c r="F119" s="25"/>
      <c r="G119" s="22"/>
      <c r="H119" s="25"/>
      <c r="I119" s="22"/>
      <c r="J119" s="25"/>
      <c r="K119" s="22"/>
      <c r="L119" s="25"/>
      <c r="M119" s="51"/>
      <c r="N119" s="41"/>
    </row>
    <row r="120" spans="1:14" ht="12.75" customHeight="1">
      <c r="A120" s="10" t="s">
        <v>196</v>
      </c>
      <c r="B120" s="13" t="s">
        <v>40</v>
      </c>
      <c r="C120" s="23"/>
      <c r="D120" s="25"/>
      <c r="E120" s="22"/>
      <c r="F120" s="25"/>
      <c r="G120" s="22"/>
      <c r="H120" s="25"/>
      <c r="I120" s="22"/>
      <c r="J120" s="25"/>
      <c r="K120" s="22"/>
      <c r="L120" s="25"/>
      <c r="M120" s="51"/>
      <c r="N120" s="41"/>
    </row>
    <row r="121" spans="1:14" ht="12.75" customHeight="1">
      <c r="A121" s="13" t="s">
        <v>570</v>
      </c>
      <c r="B121" s="13" t="s">
        <v>571</v>
      </c>
      <c r="C121" s="23"/>
      <c r="D121" s="25"/>
      <c r="E121" s="22"/>
      <c r="F121" s="25"/>
      <c r="G121" s="22"/>
      <c r="H121" s="25"/>
      <c r="I121" s="22"/>
      <c r="J121" s="25"/>
      <c r="K121" s="22"/>
      <c r="L121" s="25"/>
      <c r="M121" s="51">
        <v>766667</v>
      </c>
      <c r="N121" s="41">
        <v>195515</v>
      </c>
    </row>
    <row r="122" spans="1:14" ht="12.75" customHeight="1">
      <c r="A122" s="10" t="s">
        <v>197</v>
      </c>
      <c r="B122" s="13" t="s">
        <v>198</v>
      </c>
      <c r="C122" s="14">
        <f>SUM(C123:C124)</f>
        <v>0</v>
      </c>
      <c r="D122" s="14">
        <f aca="true" t="shared" si="2" ref="D122:N122">SUM(D123:D124)</f>
        <v>0</v>
      </c>
      <c r="E122" s="14">
        <f t="shared" si="2"/>
        <v>0</v>
      </c>
      <c r="F122" s="14">
        <f t="shared" si="2"/>
        <v>0</v>
      </c>
      <c r="G122" s="14">
        <f t="shared" si="2"/>
        <v>0</v>
      </c>
      <c r="H122" s="14">
        <f t="shared" si="2"/>
        <v>0</v>
      </c>
      <c r="I122" s="14">
        <f t="shared" si="2"/>
        <v>0</v>
      </c>
      <c r="J122" s="14">
        <f t="shared" si="2"/>
        <v>0</v>
      </c>
      <c r="K122" s="14">
        <f t="shared" si="2"/>
        <v>0</v>
      </c>
      <c r="L122" s="14">
        <f t="shared" si="2"/>
        <v>0</v>
      </c>
      <c r="M122" s="14">
        <f t="shared" si="2"/>
        <v>0</v>
      </c>
      <c r="N122" s="14">
        <f t="shared" si="2"/>
        <v>0</v>
      </c>
    </row>
    <row r="123" spans="1:14" ht="12.75" customHeight="1">
      <c r="A123" s="9" t="s">
        <v>199</v>
      </c>
      <c r="B123" s="12" t="s">
        <v>200</v>
      </c>
      <c r="C123" s="23"/>
      <c r="D123" s="25"/>
      <c r="E123" s="22"/>
      <c r="F123" s="25"/>
      <c r="G123" s="22"/>
      <c r="H123" s="25"/>
      <c r="I123" s="22"/>
      <c r="J123" s="25"/>
      <c r="K123" s="22"/>
      <c r="L123" s="25"/>
      <c r="M123" s="51"/>
      <c r="N123" s="41"/>
    </row>
    <row r="124" spans="1:14" ht="12.75" customHeight="1">
      <c r="A124" s="9" t="s">
        <v>201</v>
      </c>
      <c r="B124" s="12" t="s">
        <v>41</v>
      </c>
      <c r="C124" s="22"/>
      <c r="D124" s="25"/>
      <c r="E124" s="22"/>
      <c r="F124" s="25"/>
      <c r="G124" s="22"/>
      <c r="H124" s="25"/>
      <c r="I124" s="22"/>
      <c r="J124" s="25"/>
      <c r="K124" s="22"/>
      <c r="L124" s="25"/>
      <c r="M124" s="51"/>
      <c r="N124" s="41"/>
    </row>
    <row r="125" spans="1:14" ht="12.75" customHeight="1">
      <c r="A125" s="10" t="s">
        <v>202</v>
      </c>
      <c r="B125" s="13" t="s">
        <v>203</v>
      </c>
      <c r="C125" s="14">
        <f>SUM(C126:C127:C128)</f>
        <v>74900</v>
      </c>
      <c r="D125" s="14">
        <f>SUM(D126:D127:D128)</f>
        <v>16210</v>
      </c>
      <c r="E125" s="14">
        <f>SUM(E126:E127:E128)</f>
        <v>41113</v>
      </c>
      <c r="F125" s="14">
        <f>SUM(F126:F127:F128)</f>
        <v>18760</v>
      </c>
      <c r="G125" s="14">
        <f>SUM(G126:G127:G128)</f>
        <v>89660</v>
      </c>
      <c r="H125" s="14">
        <f>SUM(H126:H127:H128)</f>
        <v>21090</v>
      </c>
      <c r="I125" s="14">
        <f>SUM(I126:I127:I128)</f>
        <v>3800</v>
      </c>
      <c r="J125" s="14">
        <f>SUM(J126:J127:J128)</f>
        <v>390345</v>
      </c>
      <c r="K125" s="14">
        <f>SUM(K126:K127:K128)</f>
        <v>23800</v>
      </c>
      <c r="L125" s="14">
        <f>SUM(L126:L127:L128)</f>
        <v>0</v>
      </c>
      <c r="M125" s="14">
        <f>SUM(M126:M127:M128)</f>
        <v>4000</v>
      </c>
      <c r="N125" s="14">
        <f>SUM(N126:N127:N128)</f>
        <v>35169</v>
      </c>
    </row>
    <row r="126" spans="1:14" ht="12.75" customHeight="1">
      <c r="A126" s="9" t="s">
        <v>204</v>
      </c>
      <c r="B126" s="12" t="s">
        <v>205</v>
      </c>
      <c r="C126" s="22"/>
      <c r="D126" s="25"/>
      <c r="E126" s="22"/>
      <c r="F126" s="25"/>
      <c r="G126" s="22"/>
      <c r="H126" s="25"/>
      <c r="I126" s="22"/>
      <c r="J126" s="25"/>
      <c r="K126" s="22"/>
      <c r="L126" s="25"/>
      <c r="M126" s="51"/>
      <c r="N126" s="41"/>
    </row>
    <row r="127" spans="1:14" ht="12.75" customHeight="1">
      <c r="A127" s="9" t="s">
        <v>206</v>
      </c>
      <c r="B127" s="12" t="s">
        <v>42</v>
      </c>
      <c r="C127" s="22">
        <v>74900</v>
      </c>
      <c r="D127" s="25">
        <v>16210</v>
      </c>
      <c r="E127" s="22">
        <v>41113</v>
      </c>
      <c r="F127" s="25">
        <v>18760</v>
      </c>
      <c r="G127" s="22">
        <v>89660</v>
      </c>
      <c r="H127" s="25">
        <v>21090</v>
      </c>
      <c r="I127" s="22">
        <v>3800</v>
      </c>
      <c r="J127" s="25">
        <v>390345</v>
      </c>
      <c r="K127" s="22">
        <v>23800</v>
      </c>
      <c r="L127" s="25"/>
      <c r="M127" s="51">
        <v>4000</v>
      </c>
      <c r="N127" s="41">
        <v>35169</v>
      </c>
    </row>
    <row r="128" spans="1:14" ht="12.75" customHeight="1">
      <c r="A128" s="9" t="s">
        <v>207</v>
      </c>
      <c r="B128" s="12" t="s">
        <v>208</v>
      </c>
      <c r="C128" s="22"/>
      <c r="D128" s="25"/>
      <c r="E128" s="22"/>
      <c r="F128" s="25"/>
      <c r="G128" s="22"/>
      <c r="H128" s="25"/>
      <c r="I128" s="22"/>
      <c r="J128" s="25"/>
      <c r="K128" s="22"/>
      <c r="L128" s="25"/>
      <c r="M128" s="51"/>
      <c r="N128" s="41"/>
    </row>
    <row r="129" spans="1:14" ht="12.75" customHeight="1">
      <c r="A129" s="10" t="s">
        <v>209</v>
      </c>
      <c r="B129" s="13" t="s">
        <v>210</v>
      </c>
      <c r="C129" s="14">
        <f>SUM(C130:C132)</f>
        <v>977810</v>
      </c>
      <c r="D129" s="14">
        <f aca="true" t="shared" si="3" ref="D129:N129">SUM(D130:D132)</f>
        <v>0</v>
      </c>
      <c r="E129" s="14">
        <f t="shared" si="3"/>
        <v>0</v>
      </c>
      <c r="F129" s="14">
        <f t="shared" si="3"/>
        <v>14161</v>
      </c>
      <c r="G129" s="14">
        <f t="shared" si="3"/>
        <v>25500</v>
      </c>
      <c r="H129" s="14">
        <f t="shared" si="3"/>
        <v>21960</v>
      </c>
      <c r="I129" s="14">
        <f t="shared" si="3"/>
        <v>10000</v>
      </c>
      <c r="J129" s="14">
        <f t="shared" si="3"/>
        <v>25190</v>
      </c>
      <c r="K129" s="14">
        <f t="shared" si="3"/>
        <v>0</v>
      </c>
      <c r="L129" s="14">
        <f t="shared" si="3"/>
        <v>0</v>
      </c>
      <c r="M129" s="14">
        <f t="shared" si="3"/>
        <v>3281792</v>
      </c>
      <c r="N129" s="14">
        <f t="shared" si="3"/>
        <v>0</v>
      </c>
    </row>
    <row r="130" spans="1:14" ht="12.75" customHeight="1">
      <c r="A130" s="9" t="s">
        <v>211</v>
      </c>
      <c r="B130" s="12" t="s">
        <v>212</v>
      </c>
      <c r="C130" s="22"/>
      <c r="D130" s="25"/>
      <c r="E130" s="22"/>
      <c r="F130" s="25"/>
      <c r="G130" s="22"/>
      <c r="H130" s="25"/>
      <c r="I130" s="22"/>
      <c r="J130" s="25"/>
      <c r="K130" s="22"/>
      <c r="L130" s="25"/>
      <c r="M130" s="51"/>
      <c r="N130" s="41"/>
    </row>
    <row r="131" spans="1:14" ht="12.75" customHeight="1">
      <c r="A131" s="9" t="s">
        <v>213</v>
      </c>
      <c r="B131" s="12" t="s">
        <v>214</v>
      </c>
      <c r="C131" s="22"/>
      <c r="D131" s="25"/>
      <c r="E131" s="22"/>
      <c r="F131" s="25">
        <v>14161</v>
      </c>
      <c r="G131" s="22">
        <v>25500</v>
      </c>
      <c r="H131" s="25">
        <v>21960</v>
      </c>
      <c r="I131" s="22">
        <v>10000</v>
      </c>
      <c r="J131" s="25">
        <v>25190</v>
      </c>
      <c r="K131" s="22"/>
      <c r="L131" s="25"/>
      <c r="M131" s="51">
        <v>3281792</v>
      </c>
      <c r="N131" s="41"/>
    </row>
    <row r="132" spans="1:14" ht="12.75" customHeight="1">
      <c r="A132" s="9" t="s">
        <v>215</v>
      </c>
      <c r="B132" s="12" t="s">
        <v>216</v>
      </c>
      <c r="C132" s="22">
        <v>977810</v>
      </c>
      <c r="D132" s="25"/>
      <c r="E132" s="22"/>
      <c r="F132" s="25"/>
      <c r="G132" s="22"/>
      <c r="H132" s="25"/>
      <c r="I132" s="22"/>
      <c r="J132" s="25"/>
      <c r="K132" s="22"/>
      <c r="L132" s="25"/>
      <c r="M132" s="51"/>
      <c r="N132" s="41"/>
    </row>
    <row r="133" spans="1:14" ht="12.75" customHeight="1">
      <c r="A133" s="10" t="s">
        <v>217</v>
      </c>
      <c r="B133" s="13" t="s">
        <v>218</v>
      </c>
      <c r="C133" s="14">
        <f>SUM(C134:C141)</f>
        <v>0</v>
      </c>
      <c r="D133" s="14">
        <f aca="true" t="shared" si="4" ref="D133:N133">SUM(D134:D141)</f>
        <v>0</v>
      </c>
      <c r="E133" s="14">
        <f t="shared" si="4"/>
        <v>2027050</v>
      </c>
      <c r="F133" s="14">
        <f t="shared" si="4"/>
        <v>0</v>
      </c>
      <c r="G133" s="14">
        <f t="shared" si="4"/>
        <v>0</v>
      </c>
      <c r="H133" s="14">
        <f t="shared" si="4"/>
        <v>0</v>
      </c>
      <c r="I133" s="14">
        <f t="shared" si="4"/>
        <v>2402600</v>
      </c>
      <c r="J133" s="14">
        <f t="shared" si="4"/>
        <v>8000000</v>
      </c>
      <c r="K133" s="14">
        <f t="shared" si="4"/>
        <v>0</v>
      </c>
      <c r="L133" s="14">
        <f t="shared" si="4"/>
        <v>0</v>
      </c>
      <c r="M133" s="14">
        <f t="shared" si="4"/>
        <v>0</v>
      </c>
      <c r="N133" s="14">
        <f t="shared" si="4"/>
        <v>0</v>
      </c>
    </row>
    <row r="134" spans="1:14" ht="12.75" customHeight="1">
      <c r="A134" s="9" t="s">
        <v>219</v>
      </c>
      <c r="B134" s="12" t="s">
        <v>220</v>
      </c>
      <c r="C134" s="22"/>
      <c r="D134" s="25"/>
      <c r="E134" s="22">
        <v>10000</v>
      </c>
      <c r="F134" s="25"/>
      <c r="G134" s="22"/>
      <c r="H134" s="25"/>
      <c r="I134" s="22">
        <v>20000</v>
      </c>
      <c r="J134" s="25">
        <v>8000000</v>
      </c>
      <c r="K134" s="22"/>
      <c r="L134" s="25"/>
      <c r="M134" s="51"/>
      <c r="N134" s="41"/>
    </row>
    <row r="135" spans="1:14" ht="12.75" customHeight="1">
      <c r="A135" s="9" t="s">
        <v>221</v>
      </c>
      <c r="B135" s="12" t="s">
        <v>222</v>
      </c>
      <c r="C135" s="22"/>
      <c r="D135" s="25"/>
      <c r="E135" s="22"/>
      <c r="F135" s="25"/>
      <c r="G135" s="22"/>
      <c r="H135" s="25"/>
      <c r="I135" s="22"/>
      <c r="J135" s="25"/>
      <c r="K135" s="22"/>
      <c r="L135" s="25"/>
      <c r="M135" s="51"/>
      <c r="N135" s="41"/>
    </row>
    <row r="136" spans="1:14" ht="12.75" customHeight="1">
      <c r="A136" s="9" t="s">
        <v>223</v>
      </c>
      <c r="B136" s="12" t="s">
        <v>224</v>
      </c>
      <c r="C136" s="22"/>
      <c r="D136" s="25"/>
      <c r="E136" s="22"/>
      <c r="F136" s="25"/>
      <c r="G136" s="22"/>
      <c r="H136" s="25"/>
      <c r="I136" s="22"/>
      <c r="J136" s="25"/>
      <c r="K136" s="22"/>
      <c r="L136" s="25"/>
      <c r="M136" s="51"/>
      <c r="N136" s="41"/>
    </row>
    <row r="137" spans="1:14" ht="12.75" customHeight="1">
      <c r="A137" s="9" t="s">
        <v>225</v>
      </c>
      <c r="B137" s="12" t="s">
        <v>43</v>
      </c>
      <c r="C137" s="22"/>
      <c r="D137" s="25"/>
      <c r="E137" s="22"/>
      <c r="F137" s="25"/>
      <c r="G137" s="22"/>
      <c r="H137" s="25"/>
      <c r="I137" s="22"/>
      <c r="J137" s="25"/>
      <c r="K137" s="22"/>
      <c r="L137" s="25"/>
      <c r="M137" s="51"/>
      <c r="N137" s="41"/>
    </row>
    <row r="138" spans="1:14" ht="12.75" customHeight="1">
      <c r="A138" s="9" t="s">
        <v>226</v>
      </c>
      <c r="B138" s="12" t="s">
        <v>222</v>
      </c>
      <c r="C138" s="22"/>
      <c r="D138" s="25"/>
      <c r="E138" s="22"/>
      <c r="F138" s="25"/>
      <c r="G138" s="22"/>
      <c r="H138" s="25"/>
      <c r="I138" s="22"/>
      <c r="J138" s="25"/>
      <c r="K138" s="22"/>
      <c r="L138" s="25"/>
      <c r="M138" s="51"/>
      <c r="N138" s="41"/>
    </row>
    <row r="139" spans="1:14" ht="12.75" customHeight="1">
      <c r="A139" s="9" t="s">
        <v>227</v>
      </c>
      <c r="B139" s="12" t="s">
        <v>224</v>
      </c>
      <c r="C139" s="22"/>
      <c r="D139" s="25"/>
      <c r="E139" s="22"/>
      <c r="F139" s="25"/>
      <c r="G139" s="22"/>
      <c r="H139" s="25"/>
      <c r="I139" s="22"/>
      <c r="J139" s="25"/>
      <c r="K139" s="22"/>
      <c r="L139" s="25"/>
      <c r="M139" s="51"/>
      <c r="N139" s="41"/>
    </row>
    <row r="140" spans="1:14" ht="12.75" customHeight="1">
      <c r="A140" s="9" t="s">
        <v>228</v>
      </c>
      <c r="B140" s="12" t="s">
        <v>229</v>
      </c>
      <c r="C140" s="22"/>
      <c r="D140" s="25"/>
      <c r="E140" s="22">
        <v>2017050</v>
      </c>
      <c r="F140" s="25"/>
      <c r="G140" s="22"/>
      <c r="H140" s="25"/>
      <c r="I140" s="22">
        <v>2382600</v>
      </c>
      <c r="J140" s="25"/>
      <c r="K140" s="22"/>
      <c r="L140" s="25"/>
      <c r="M140" s="51"/>
      <c r="N140" s="41"/>
    </row>
    <row r="141" spans="1:14" ht="12.75" customHeight="1">
      <c r="A141" s="9" t="s">
        <v>230</v>
      </c>
      <c r="B141" s="12" t="s">
        <v>231</v>
      </c>
      <c r="C141" s="22"/>
      <c r="D141" s="25"/>
      <c r="E141" s="22"/>
      <c r="F141" s="25"/>
      <c r="G141" s="22"/>
      <c r="H141" s="25"/>
      <c r="I141" s="22"/>
      <c r="J141" s="25"/>
      <c r="K141" s="22"/>
      <c r="L141" s="25"/>
      <c r="M141" s="51"/>
      <c r="N141" s="41"/>
    </row>
    <row r="142" spans="1:14" ht="12.75" customHeight="1">
      <c r="A142" s="10" t="s">
        <v>232</v>
      </c>
      <c r="B142" s="13" t="s">
        <v>233</v>
      </c>
      <c r="C142" s="14">
        <f>SUM(C143:C158)</f>
        <v>9829234</v>
      </c>
      <c r="D142" s="14">
        <f aca="true" t="shared" si="5" ref="D142:N142">SUM(D143:D158)</f>
        <v>8817902</v>
      </c>
      <c r="E142" s="14">
        <f t="shared" si="5"/>
        <v>10061487</v>
      </c>
      <c r="F142" s="14">
        <f t="shared" si="5"/>
        <v>10323206</v>
      </c>
      <c r="G142" s="14">
        <f t="shared" si="5"/>
        <v>10273899</v>
      </c>
      <c r="H142" s="14">
        <f t="shared" si="5"/>
        <v>7556463</v>
      </c>
      <c r="I142" s="14">
        <f>SUM(I143:I158)</f>
        <v>17737327</v>
      </c>
      <c r="J142" s="14">
        <f t="shared" si="5"/>
        <v>11716944</v>
      </c>
      <c r="K142" s="14">
        <f t="shared" si="5"/>
        <v>9420448</v>
      </c>
      <c r="L142" s="14">
        <f t="shared" si="5"/>
        <v>9942184</v>
      </c>
      <c r="M142" s="14">
        <f t="shared" si="5"/>
        <v>14529122</v>
      </c>
      <c r="N142" s="14">
        <f t="shared" si="5"/>
        <v>27856537</v>
      </c>
    </row>
    <row r="143" spans="1:14" ht="12.75" customHeight="1">
      <c r="A143" s="9" t="s">
        <v>234</v>
      </c>
      <c r="B143" s="12" t="s">
        <v>44</v>
      </c>
      <c r="C143" s="22">
        <v>36014</v>
      </c>
      <c r="D143" s="25">
        <v>1150892</v>
      </c>
      <c r="E143" s="22">
        <v>568733</v>
      </c>
      <c r="F143" s="25">
        <v>1147552</v>
      </c>
      <c r="G143" s="22">
        <v>1009114</v>
      </c>
      <c r="H143" s="25">
        <v>1190957</v>
      </c>
      <c r="I143" s="22">
        <v>893291</v>
      </c>
      <c r="J143" s="25">
        <v>630691</v>
      </c>
      <c r="K143" s="22">
        <v>1114029</v>
      </c>
      <c r="L143" s="25">
        <v>282636</v>
      </c>
      <c r="M143" s="51">
        <v>679989</v>
      </c>
      <c r="N143" s="41">
        <v>1149061</v>
      </c>
    </row>
    <row r="144" spans="1:14" ht="12.75" customHeight="1">
      <c r="A144" s="9" t="s">
        <v>235</v>
      </c>
      <c r="B144" s="12" t="s">
        <v>45</v>
      </c>
      <c r="C144" s="22"/>
      <c r="D144" s="25"/>
      <c r="E144" s="22"/>
      <c r="F144" s="25"/>
      <c r="G144" s="22"/>
      <c r="H144" s="25"/>
      <c r="I144" s="22"/>
      <c r="J144" s="25"/>
      <c r="K144" s="22"/>
      <c r="L144" s="25"/>
      <c r="M144" s="51"/>
      <c r="N144" s="41"/>
    </row>
    <row r="145" spans="1:14" ht="12.75" customHeight="1">
      <c r="A145" s="9" t="s">
        <v>236</v>
      </c>
      <c r="B145" s="12" t="s">
        <v>237</v>
      </c>
      <c r="C145" s="22"/>
      <c r="D145" s="25">
        <v>418327</v>
      </c>
      <c r="E145" s="22">
        <v>332367</v>
      </c>
      <c r="F145" s="25">
        <v>617253</v>
      </c>
      <c r="G145" s="22">
        <v>401506</v>
      </c>
      <c r="H145" s="25"/>
      <c r="I145" s="22">
        <v>1542085</v>
      </c>
      <c r="J145" s="25">
        <v>613088</v>
      </c>
      <c r="K145" s="22">
        <v>12495</v>
      </c>
      <c r="L145" s="25">
        <v>427329</v>
      </c>
      <c r="M145" s="51">
        <v>702719</v>
      </c>
      <c r="N145" s="41">
        <v>563346</v>
      </c>
    </row>
    <row r="146" spans="1:14" ht="12.75" customHeight="1">
      <c r="A146" s="9" t="s">
        <v>238</v>
      </c>
      <c r="B146" s="12" t="s">
        <v>239</v>
      </c>
      <c r="C146" s="22">
        <v>6469602</v>
      </c>
      <c r="D146" s="25">
        <v>6286985</v>
      </c>
      <c r="E146" s="22">
        <v>6168827</v>
      </c>
      <c r="F146" s="25">
        <v>3859623</v>
      </c>
      <c r="G146" s="22">
        <v>5878323</v>
      </c>
      <c r="H146" s="25">
        <v>516153</v>
      </c>
      <c r="I146" s="22">
        <v>9601900</v>
      </c>
      <c r="J146" s="25">
        <v>6824281</v>
      </c>
      <c r="K146" s="22">
        <v>6084795</v>
      </c>
      <c r="L146" s="25">
        <v>2917428</v>
      </c>
      <c r="M146" s="51">
        <v>9274485</v>
      </c>
      <c r="N146" s="41">
        <v>16034364</v>
      </c>
    </row>
    <row r="147" spans="1:14" ht="12.75" customHeight="1">
      <c r="A147" s="9" t="s">
        <v>240</v>
      </c>
      <c r="B147" s="12" t="s">
        <v>241</v>
      </c>
      <c r="C147" s="22">
        <v>699137</v>
      </c>
      <c r="D147" s="25">
        <v>224158</v>
      </c>
      <c r="E147" s="25">
        <v>286195</v>
      </c>
      <c r="F147" s="25"/>
      <c r="G147" s="22">
        <v>2020877</v>
      </c>
      <c r="H147" s="25">
        <v>1102750</v>
      </c>
      <c r="I147" s="22">
        <v>337595</v>
      </c>
      <c r="J147" s="25">
        <v>1006488</v>
      </c>
      <c r="K147" s="22">
        <v>930520</v>
      </c>
      <c r="L147" s="25">
        <v>991959</v>
      </c>
      <c r="M147" s="51">
        <v>1451223</v>
      </c>
      <c r="N147" s="41">
        <v>1670071</v>
      </c>
    </row>
    <row r="148" spans="1:14" ht="12.75" customHeight="1">
      <c r="A148" s="9" t="s">
        <v>242</v>
      </c>
      <c r="B148" s="12" t="s">
        <v>243</v>
      </c>
      <c r="C148" s="22"/>
      <c r="D148" s="25"/>
      <c r="E148" s="25"/>
      <c r="F148" s="25"/>
      <c r="G148" s="22"/>
      <c r="H148" s="25"/>
      <c r="I148" s="22"/>
      <c r="J148" s="25"/>
      <c r="K148" s="22"/>
      <c r="L148" s="25"/>
      <c r="M148" s="51"/>
      <c r="N148" s="41"/>
    </row>
    <row r="149" spans="1:14" ht="12.75" customHeight="1">
      <c r="A149" s="9" t="s">
        <v>244</v>
      </c>
      <c r="B149" s="12" t="s">
        <v>46</v>
      </c>
      <c r="C149" s="22">
        <v>1980</v>
      </c>
      <c r="D149" s="25">
        <v>11580</v>
      </c>
      <c r="E149" s="25">
        <v>470708</v>
      </c>
      <c r="F149" s="25">
        <v>624603</v>
      </c>
      <c r="G149" s="22">
        <v>53589</v>
      </c>
      <c r="H149" s="25">
        <v>89513</v>
      </c>
      <c r="I149" s="22">
        <v>589822</v>
      </c>
      <c r="J149" s="25"/>
      <c r="K149" s="22">
        <v>715854</v>
      </c>
      <c r="L149" s="25">
        <v>642777</v>
      </c>
      <c r="M149" s="51">
        <v>189128</v>
      </c>
      <c r="N149" s="41">
        <v>1650765</v>
      </c>
    </row>
    <row r="150" spans="1:14" ht="12.75" customHeight="1">
      <c r="A150" s="9" t="s">
        <v>245</v>
      </c>
      <c r="B150" s="12" t="s">
        <v>246</v>
      </c>
      <c r="C150" s="22"/>
      <c r="D150" s="25"/>
      <c r="E150" s="25"/>
      <c r="F150" s="25"/>
      <c r="G150" s="22"/>
      <c r="H150" s="25"/>
      <c r="I150" s="22"/>
      <c r="J150" s="25"/>
      <c r="K150" s="22"/>
      <c r="L150" s="25"/>
      <c r="M150" s="51"/>
      <c r="N150" s="41"/>
    </row>
    <row r="151" spans="1:14" ht="12.75" customHeight="1">
      <c r="A151" s="9" t="s">
        <v>247</v>
      </c>
      <c r="B151" s="12" t="s">
        <v>47</v>
      </c>
      <c r="C151" s="22"/>
      <c r="D151" s="25"/>
      <c r="E151" s="25"/>
      <c r="F151" s="25"/>
      <c r="G151" s="22"/>
      <c r="H151" s="25"/>
      <c r="I151" s="22"/>
      <c r="J151" s="25"/>
      <c r="K151" s="22"/>
      <c r="L151" s="25"/>
      <c r="M151" s="51"/>
      <c r="N151" s="41"/>
    </row>
    <row r="152" spans="1:14" ht="12.75" customHeight="1">
      <c r="A152" s="9" t="s">
        <v>248</v>
      </c>
      <c r="B152" s="12" t="s">
        <v>48</v>
      </c>
      <c r="C152" s="22">
        <v>15880</v>
      </c>
      <c r="D152" s="25">
        <v>52910</v>
      </c>
      <c r="E152" s="25">
        <v>265127</v>
      </c>
      <c r="F152" s="25">
        <v>814136</v>
      </c>
      <c r="G152" s="22">
        <v>275270</v>
      </c>
      <c r="H152" s="25">
        <v>859473</v>
      </c>
      <c r="I152" s="22">
        <v>121021</v>
      </c>
      <c r="J152" s="25">
        <v>48738</v>
      </c>
      <c r="K152" s="22">
        <v>357196</v>
      </c>
      <c r="L152" s="25">
        <v>414540</v>
      </c>
      <c r="M152" s="51">
        <v>165410</v>
      </c>
      <c r="N152" s="41">
        <v>30460</v>
      </c>
    </row>
    <row r="153" spans="1:14" ht="12.75" customHeight="1">
      <c r="A153" s="9" t="s">
        <v>249</v>
      </c>
      <c r="B153" s="12" t="s">
        <v>250</v>
      </c>
      <c r="C153" s="22">
        <v>4000</v>
      </c>
      <c r="D153" s="25">
        <v>673050</v>
      </c>
      <c r="E153" s="25">
        <v>18740</v>
      </c>
      <c r="F153" s="25">
        <v>811740</v>
      </c>
      <c r="G153" s="22">
        <v>255110</v>
      </c>
      <c r="H153" s="25">
        <v>46602</v>
      </c>
      <c r="I153" s="22">
        <v>1394190</v>
      </c>
      <c r="J153" s="25">
        <v>442000</v>
      </c>
      <c r="K153" s="22">
        <v>31700</v>
      </c>
      <c r="L153" s="25">
        <v>133050</v>
      </c>
      <c r="M153" s="51">
        <v>686430</v>
      </c>
      <c r="N153" s="41">
        <v>692140</v>
      </c>
    </row>
    <row r="154" spans="1:14" ht="12.75" customHeight="1">
      <c r="A154" s="9" t="s">
        <v>251</v>
      </c>
      <c r="B154" s="12" t="s">
        <v>49</v>
      </c>
      <c r="C154" s="22"/>
      <c r="D154" s="25"/>
      <c r="E154" s="25"/>
      <c r="F154" s="25"/>
      <c r="G154" s="22"/>
      <c r="H154" s="25"/>
      <c r="I154" s="22"/>
      <c r="J154" s="25"/>
      <c r="K154" s="22"/>
      <c r="L154" s="25"/>
      <c r="M154" s="51"/>
      <c r="N154" s="41"/>
    </row>
    <row r="155" spans="1:14" ht="12.75" customHeight="1">
      <c r="A155" s="9" t="s">
        <v>252</v>
      </c>
      <c r="B155" s="12" t="s">
        <v>253</v>
      </c>
      <c r="C155" s="22"/>
      <c r="D155" s="25"/>
      <c r="E155" s="25"/>
      <c r="F155" s="25"/>
      <c r="G155" s="22"/>
      <c r="H155" s="25"/>
      <c r="I155" s="22"/>
      <c r="J155" s="25"/>
      <c r="K155" s="22"/>
      <c r="L155" s="25"/>
      <c r="M155" s="51"/>
      <c r="N155" s="41"/>
    </row>
    <row r="156" spans="1:14" ht="12.75" customHeight="1">
      <c r="A156" s="9" t="s">
        <v>254</v>
      </c>
      <c r="B156" s="12" t="s">
        <v>255</v>
      </c>
      <c r="C156" s="22"/>
      <c r="D156" s="25"/>
      <c r="E156" s="25"/>
      <c r="F156" s="25"/>
      <c r="G156" s="22"/>
      <c r="H156" s="25"/>
      <c r="I156" s="22"/>
      <c r="J156" s="25"/>
      <c r="K156" s="22"/>
      <c r="L156" s="25"/>
      <c r="M156" s="51"/>
      <c r="N156" s="41"/>
    </row>
    <row r="157" spans="1:14" ht="12.75" customHeight="1">
      <c r="A157" s="9" t="s">
        <v>256</v>
      </c>
      <c r="B157" s="12" t="s">
        <v>257</v>
      </c>
      <c r="C157" s="22"/>
      <c r="D157" s="25"/>
      <c r="E157" s="25"/>
      <c r="F157" s="25"/>
      <c r="G157" s="22"/>
      <c r="H157" s="25"/>
      <c r="I157" s="22"/>
      <c r="J157" s="25"/>
      <c r="K157" s="22"/>
      <c r="L157" s="25"/>
      <c r="M157" s="51"/>
      <c r="N157" s="41"/>
    </row>
    <row r="158" spans="1:14" ht="12.75" customHeight="1">
      <c r="A158" s="9" t="s">
        <v>258</v>
      </c>
      <c r="B158" s="12" t="s">
        <v>1</v>
      </c>
      <c r="C158" s="22">
        <v>2602621</v>
      </c>
      <c r="D158" s="25"/>
      <c r="E158" s="25">
        <v>1950790</v>
      </c>
      <c r="F158" s="25">
        <v>2448299</v>
      </c>
      <c r="G158" s="22">
        <v>380110</v>
      </c>
      <c r="H158" s="25">
        <v>3751015</v>
      </c>
      <c r="I158" s="22">
        <v>3257423</v>
      </c>
      <c r="J158" s="25">
        <v>2151658</v>
      </c>
      <c r="K158" s="22">
        <v>173859</v>
      </c>
      <c r="L158" s="25">
        <v>4132465</v>
      </c>
      <c r="M158" s="51">
        <v>1379738</v>
      </c>
      <c r="N158" s="41">
        <v>6066330</v>
      </c>
    </row>
    <row r="159" spans="1:14" ht="12.75" customHeight="1">
      <c r="A159" s="10" t="s">
        <v>259</v>
      </c>
      <c r="B159" s="13" t="s">
        <v>260</v>
      </c>
      <c r="C159" s="14">
        <f>SUM(C160:C168)</f>
        <v>1283443</v>
      </c>
      <c r="D159" s="14">
        <f aca="true" t="shared" si="6" ref="D159:N159">SUM(D160:D168)</f>
        <v>1652194</v>
      </c>
      <c r="E159" s="14">
        <f t="shared" si="6"/>
        <v>3902110</v>
      </c>
      <c r="F159" s="14">
        <f t="shared" si="6"/>
        <v>2058754</v>
      </c>
      <c r="G159" s="14">
        <f t="shared" si="6"/>
        <v>2109671</v>
      </c>
      <c r="H159" s="14">
        <f t="shared" si="6"/>
        <v>2621944</v>
      </c>
      <c r="I159" s="14">
        <f>SUM(I160:I168)</f>
        <v>3482851</v>
      </c>
      <c r="J159" s="14">
        <f t="shared" si="6"/>
        <v>2376254</v>
      </c>
      <c r="K159" s="14">
        <f t="shared" si="6"/>
        <v>1367878</v>
      </c>
      <c r="L159" s="14">
        <f t="shared" si="6"/>
        <v>2978467</v>
      </c>
      <c r="M159" s="14">
        <f t="shared" si="6"/>
        <v>3069934</v>
      </c>
      <c r="N159" s="14">
        <f t="shared" si="6"/>
        <v>2034190</v>
      </c>
    </row>
    <row r="160" spans="1:14" ht="12.75" customHeight="1">
      <c r="A160" s="9" t="s">
        <v>261</v>
      </c>
      <c r="B160" s="12" t="s">
        <v>50</v>
      </c>
      <c r="C160" s="22">
        <v>646940</v>
      </c>
      <c r="D160" s="25">
        <v>707566</v>
      </c>
      <c r="E160" s="25">
        <v>2324771</v>
      </c>
      <c r="F160" s="25">
        <v>691693</v>
      </c>
      <c r="G160" s="22">
        <v>753480</v>
      </c>
      <c r="H160" s="25">
        <v>1044642</v>
      </c>
      <c r="I160" s="22">
        <v>1517037</v>
      </c>
      <c r="J160" s="25">
        <v>1353241</v>
      </c>
      <c r="K160" s="22"/>
      <c r="L160" s="25">
        <v>2125613</v>
      </c>
      <c r="M160" s="51">
        <v>962817</v>
      </c>
      <c r="N160" s="41">
        <v>19808</v>
      </c>
    </row>
    <row r="161" spans="1:14" ht="12.75" customHeight="1">
      <c r="A161" s="9" t="s">
        <v>262</v>
      </c>
      <c r="B161" s="12" t="s">
        <v>51</v>
      </c>
      <c r="C161" s="22">
        <v>283550</v>
      </c>
      <c r="D161" s="25">
        <v>179093</v>
      </c>
      <c r="E161" s="25">
        <v>628280</v>
      </c>
      <c r="F161" s="25">
        <v>573603</v>
      </c>
      <c r="G161" s="22">
        <v>313752</v>
      </c>
      <c r="H161" s="25">
        <v>32250</v>
      </c>
      <c r="I161" s="22">
        <v>159560</v>
      </c>
      <c r="J161" s="25">
        <v>142640</v>
      </c>
      <c r="K161" s="22">
        <v>162270</v>
      </c>
      <c r="L161" s="25">
        <v>157730</v>
      </c>
      <c r="M161" s="51">
        <v>162820</v>
      </c>
      <c r="N161" s="41">
        <v>393360</v>
      </c>
    </row>
    <row r="162" spans="1:14" ht="12.75" customHeight="1">
      <c r="A162" s="9" t="s">
        <v>263</v>
      </c>
      <c r="B162" s="12" t="s">
        <v>264</v>
      </c>
      <c r="C162" s="22"/>
      <c r="D162" s="25"/>
      <c r="E162" s="25"/>
      <c r="F162" s="25"/>
      <c r="G162" s="22"/>
      <c r="H162" s="25"/>
      <c r="I162" s="22"/>
      <c r="J162" s="25"/>
      <c r="K162" s="22">
        <v>177030</v>
      </c>
      <c r="L162" s="25"/>
      <c r="M162" s="51"/>
      <c r="N162" s="41"/>
    </row>
    <row r="163" spans="1:14" ht="12.75" customHeight="1">
      <c r="A163" s="9" t="s">
        <v>265</v>
      </c>
      <c r="B163" s="12" t="s">
        <v>52</v>
      </c>
      <c r="C163" s="22">
        <v>75680</v>
      </c>
      <c r="D163" s="25">
        <v>11440</v>
      </c>
      <c r="E163" s="25">
        <v>53010</v>
      </c>
      <c r="F163" s="25">
        <v>45690</v>
      </c>
      <c r="G163" s="22">
        <v>34850</v>
      </c>
      <c r="H163" s="25">
        <v>49680</v>
      </c>
      <c r="I163" s="22">
        <v>22370</v>
      </c>
      <c r="J163" s="25">
        <v>39490</v>
      </c>
      <c r="K163" s="22">
        <v>31440</v>
      </c>
      <c r="L163" s="25"/>
      <c r="M163" s="51"/>
      <c r="N163" s="41">
        <v>269056</v>
      </c>
    </row>
    <row r="164" spans="1:14" ht="12.75" customHeight="1">
      <c r="A164" s="9" t="s">
        <v>266</v>
      </c>
      <c r="B164" s="12" t="s">
        <v>53</v>
      </c>
      <c r="C164" s="22">
        <v>267273</v>
      </c>
      <c r="D164" s="25">
        <v>612359</v>
      </c>
      <c r="E164" s="25">
        <v>720101</v>
      </c>
      <c r="F164" s="25">
        <v>634756</v>
      </c>
      <c r="G164" s="22">
        <v>854681</v>
      </c>
      <c r="H164" s="25">
        <v>1377175</v>
      </c>
      <c r="I164" s="22">
        <v>1622595</v>
      </c>
      <c r="J164" s="25">
        <v>708799</v>
      </c>
      <c r="K164" s="22">
        <v>895658</v>
      </c>
      <c r="L164" s="25">
        <v>590437</v>
      </c>
      <c r="M164" s="51">
        <v>1863339</v>
      </c>
      <c r="N164" s="41">
        <v>1159878</v>
      </c>
    </row>
    <row r="165" spans="1:14" ht="12.75" customHeight="1">
      <c r="A165" s="9" t="s">
        <v>267</v>
      </c>
      <c r="B165" s="12" t="s">
        <v>54</v>
      </c>
      <c r="C165" s="22">
        <v>10000</v>
      </c>
      <c r="D165" s="25">
        <v>141736</v>
      </c>
      <c r="E165" s="22">
        <v>175948</v>
      </c>
      <c r="F165" s="25">
        <v>113012</v>
      </c>
      <c r="G165" s="22">
        <v>152908</v>
      </c>
      <c r="H165" s="25">
        <v>118197</v>
      </c>
      <c r="I165" s="22">
        <v>161289</v>
      </c>
      <c r="J165" s="25">
        <v>132084</v>
      </c>
      <c r="K165" s="22">
        <v>101480</v>
      </c>
      <c r="L165" s="25">
        <v>104687</v>
      </c>
      <c r="M165" s="51">
        <v>80958</v>
      </c>
      <c r="N165" s="41">
        <v>192088</v>
      </c>
    </row>
    <row r="166" spans="1:14" ht="12.75" customHeight="1">
      <c r="A166" s="9" t="s">
        <v>268</v>
      </c>
      <c r="B166" s="12" t="s">
        <v>55</v>
      </c>
      <c r="C166" s="22"/>
      <c r="D166" s="25"/>
      <c r="E166" s="22"/>
      <c r="F166" s="25"/>
      <c r="G166" s="22"/>
      <c r="H166" s="25"/>
      <c r="I166" s="22"/>
      <c r="J166" s="25"/>
      <c r="K166" s="22"/>
      <c r="L166" s="25"/>
      <c r="M166" s="51"/>
      <c r="N166" s="41"/>
    </row>
    <row r="167" spans="1:14" ht="12.75" customHeight="1">
      <c r="A167" s="9" t="s">
        <v>269</v>
      </c>
      <c r="B167" s="12" t="s">
        <v>270</v>
      </c>
      <c r="C167" s="22"/>
      <c r="D167" s="25"/>
      <c r="E167" s="22"/>
      <c r="F167" s="25"/>
      <c r="G167" s="22"/>
      <c r="H167" s="25"/>
      <c r="I167" s="22"/>
      <c r="J167" s="25"/>
      <c r="K167" s="22"/>
      <c r="L167" s="25"/>
      <c r="M167" s="51"/>
      <c r="N167" s="41"/>
    </row>
    <row r="168" spans="1:14" ht="12.75" customHeight="1">
      <c r="A168" s="9" t="s">
        <v>271</v>
      </c>
      <c r="B168" s="12" t="s">
        <v>1</v>
      </c>
      <c r="C168" s="22"/>
      <c r="D168" s="25"/>
      <c r="E168" s="22"/>
      <c r="F168" s="25"/>
      <c r="G168" s="22"/>
      <c r="H168" s="25"/>
      <c r="I168" s="22"/>
      <c r="J168" s="25"/>
      <c r="K168" s="22"/>
      <c r="L168" s="25"/>
      <c r="M168" s="51"/>
      <c r="N168" s="41"/>
    </row>
    <row r="169" spans="1:14" ht="12.75" customHeight="1">
      <c r="A169" s="10" t="s">
        <v>272</v>
      </c>
      <c r="B169" s="13" t="s">
        <v>273</v>
      </c>
      <c r="C169" s="14">
        <f>SUM(C170:C177)</f>
        <v>1044593</v>
      </c>
      <c r="D169" s="14">
        <f aca="true" t="shared" si="7" ref="D169:N169">SUM(D170:D177)</f>
        <v>4090809</v>
      </c>
      <c r="E169" s="14">
        <f t="shared" si="7"/>
        <v>812904</v>
      </c>
      <c r="F169" s="14">
        <f t="shared" si="7"/>
        <v>991270</v>
      </c>
      <c r="G169" s="14">
        <f t="shared" si="7"/>
        <v>991024</v>
      </c>
      <c r="H169" s="14">
        <f t="shared" si="7"/>
        <v>4892649</v>
      </c>
      <c r="I169" s="14">
        <f>SUM(I170:I177)</f>
        <v>1080254</v>
      </c>
      <c r="J169" s="14">
        <f t="shared" si="7"/>
        <v>351050</v>
      </c>
      <c r="K169" s="14">
        <f t="shared" si="7"/>
        <v>813960</v>
      </c>
      <c r="L169" s="14">
        <f t="shared" si="7"/>
        <v>824670</v>
      </c>
      <c r="M169" s="14">
        <f t="shared" si="7"/>
        <v>617015</v>
      </c>
      <c r="N169" s="14">
        <f t="shared" si="7"/>
        <v>984130</v>
      </c>
    </row>
    <row r="170" spans="1:14" ht="12.75" customHeight="1">
      <c r="A170" s="9" t="s">
        <v>274</v>
      </c>
      <c r="B170" s="12" t="s">
        <v>275</v>
      </c>
      <c r="C170" s="22">
        <v>1044593</v>
      </c>
      <c r="D170" s="25">
        <v>3085259</v>
      </c>
      <c r="E170" s="25">
        <v>504694</v>
      </c>
      <c r="F170" s="25">
        <v>220150</v>
      </c>
      <c r="G170" s="22">
        <v>503370</v>
      </c>
      <c r="H170" s="25">
        <v>4554689</v>
      </c>
      <c r="I170" s="22"/>
      <c r="J170" s="25"/>
      <c r="K170" s="22">
        <v>476000</v>
      </c>
      <c r="L170" s="25">
        <v>451010</v>
      </c>
      <c r="M170" s="51">
        <v>273700</v>
      </c>
      <c r="N170" s="41">
        <v>251090</v>
      </c>
    </row>
    <row r="171" spans="1:14" ht="12.75" customHeight="1">
      <c r="A171" s="9" t="s">
        <v>276</v>
      </c>
      <c r="B171" s="12" t="s">
        <v>277</v>
      </c>
      <c r="C171" s="22"/>
      <c r="D171" s="25"/>
      <c r="E171" s="25"/>
      <c r="F171" s="25"/>
      <c r="G171" s="22"/>
      <c r="H171" s="25"/>
      <c r="I171" s="22">
        <v>182030</v>
      </c>
      <c r="J171" s="25"/>
      <c r="K171" s="22"/>
      <c r="L171" s="25"/>
      <c r="M171" s="51"/>
      <c r="N171" s="41"/>
    </row>
    <row r="172" spans="1:14" ht="12.75" customHeight="1">
      <c r="A172" s="9" t="s">
        <v>278</v>
      </c>
      <c r="B172" s="12" t="s">
        <v>279</v>
      </c>
      <c r="C172" s="22"/>
      <c r="D172" s="25"/>
      <c r="E172" s="25"/>
      <c r="F172" s="25"/>
      <c r="G172" s="22"/>
      <c r="H172" s="25"/>
      <c r="I172" s="22"/>
      <c r="J172" s="25">
        <v>351050</v>
      </c>
      <c r="K172" s="22"/>
      <c r="L172" s="25"/>
      <c r="M172" s="51"/>
      <c r="N172" s="41"/>
    </row>
    <row r="173" spans="1:14" ht="12.75" customHeight="1">
      <c r="A173" s="9" t="s">
        <v>280</v>
      </c>
      <c r="B173" s="12" t="s">
        <v>281</v>
      </c>
      <c r="C173" s="22"/>
      <c r="D173" s="25"/>
      <c r="E173" s="25"/>
      <c r="F173" s="25"/>
      <c r="G173" s="22">
        <v>149694</v>
      </c>
      <c r="H173" s="25"/>
      <c r="I173" s="22"/>
      <c r="J173" s="25"/>
      <c r="K173" s="22"/>
      <c r="L173" s="25"/>
      <c r="M173" s="51"/>
      <c r="N173" s="41"/>
    </row>
    <row r="174" spans="1:14" ht="12.75" customHeight="1">
      <c r="A174" s="9" t="s">
        <v>282</v>
      </c>
      <c r="B174" s="12" t="s">
        <v>283</v>
      </c>
      <c r="C174" s="22"/>
      <c r="D174" s="25"/>
      <c r="E174" s="25"/>
      <c r="F174" s="25"/>
      <c r="G174" s="22"/>
      <c r="H174" s="25"/>
      <c r="I174" s="22"/>
      <c r="J174" s="25"/>
      <c r="K174" s="22"/>
      <c r="L174" s="25"/>
      <c r="M174" s="51"/>
      <c r="N174" s="41"/>
    </row>
    <row r="175" spans="1:14" ht="12.75" customHeight="1">
      <c r="A175" s="9" t="s">
        <v>284</v>
      </c>
      <c r="B175" s="12" t="s">
        <v>285</v>
      </c>
      <c r="C175" s="22"/>
      <c r="D175" s="25">
        <v>697340</v>
      </c>
      <c r="E175" s="25"/>
      <c r="F175" s="25">
        <v>433160</v>
      </c>
      <c r="G175" s="22"/>
      <c r="H175" s="25"/>
      <c r="I175" s="22"/>
      <c r="J175" s="25"/>
      <c r="K175" s="22"/>
      <c r="L175" s="25"/>
      <c r="M175" s="51"/>
      <c r="N175" s="41">
        <v>116620</v>
      </c>
    </row>
    <row r="176" spans="1:14" ht="12.75" customHeight="1">
      <c r="A176" s="9" t="s">
        <v>286</v>
      </c>
      <c r="B176" s="12" t="s">
        <v>287</v>
      </c>
      <c r="C176" s="22"/>
      <c r="D176" s="25">
        <v>308210</v>
      </c>
      <c r="E176" s="25">
        <v>308210</v>
      </c>
      <c r="F176" s="25">
        <v>337960</v>
      </c>
      <c r="G176" s="22">
        <v>337960</v>
      </c>
      <c r="H176" s="25">
        <v>337960</v>
      </c>
      <c r="I176" s="22">
        <v>616420</v>
      </c>
      <c r="J176" s="25"/>
      <c r="K176" s="22">
        <v>337960</v>
      </c>
      <c r="L176" s="25">
        <v>373660</v>
      </c>
      <c r="M176" s="51">
        <v>343315</v>
      </c>
      <c r="N176" s="41">
        <v>616420</v>
      </c>
    </row>
    <row r="177" spans="1:14" ht="12.75" customHeight="1">
      <c r="A177" s="9" t="s">
        <v>288</v>
      </c>
      <c r="B177" s="12" t="s">
        <v>1</v>
      </c>
      <c r="C177" s="22"/>
      <c r="D177" s="25"/>
      <c r="E177" s="22"/>
      <c r="F177" s="25"/>
      <c r="G177" s="22"/>
      <c r="H177" s="25"/>
      <c r="I177" s="22">
        <v>281804</v>
      </c>
      <c r="J177" s="25"/>
      <c r="K177" s="22"/>
      <c r="L177" s="25"/>
      <c r="M177" s="51"/>
      <c r="N177" s="41"/>
    </row>
    <row r="178" spans="1:14" ht="12.75" customHeight="1">
      <c r="A178" s="10" t="s">
        <v>289</v>
      </c>
      <c r="B178" s="13" t="s">
        <v>290</v>
      </c>
      <c r="C178" s="14">
        <f>SUM(C179:C181)</f>
        <v>101150</v>
      </c>
      <c r="D178" s="14">
        <f aca="true" t="shared" si="8" ref="D178:N178">SUM(D179:D181)</f>
        <v>0</v>
      </c>
      <c r="E178" s="14">
        <f t="shared" si="8"/>
        <v>0</v>
      </c>
      <c r="F178" s="14">
        <f t="shared" si="8"/>
        <v>0</v>
      </c>
      <c r="G178" s="14">
        <f t="shared" si="8"/>
        <v>0</v>
      </c>
      <c r="H178" s="14">
        <f t="shared" si="8"/>
        <v>0</v>
      </c>
      <c r="I178" s="14">
        <f t="shared" si="8"/>
        <v>0</v>
      </c>
      <c r="J178" s="14">
        <f t="shared" si="8"/>
        <v>322949</v>
      </c>
      <c r="K178" s="14">
        <f t="shared" si="8"/>
        <v>0</v>
      </c>
      <c r="L178" s="14">
        <f t="shared" si="8"/>
        <v>35999</v>
      </c>
      <c r="M178" s="14">
        <f t="shared" si="8"/>
        <v>0</v>
      </c>
      <c r="N178" s="14">
        <f t="shared" si="8"/>
        <v>43687</v>
      </c>
    </row>
    <row r="179" spans="1:14" ht="12.75" customHeight="1">
      <c r="A179" s="9" t="s">
        <v>291</v>
      </c>
      <c r="B179" s="12" t="s">
        <v>292</v>
      </c>
      <c r="C179" s="22">
        <v>101150</v>
      </c>
      <c r="D179" s="25"/>
      <c r="E179" s="22"/>
      <c r="F179" s="25"/>
      <c r="G179" s="22"/>
      <c r="H179" s="25"/>
      <c r="I179" s="22"/>
      <c r="J179" s="25"/>
      <c r="K179" s="22"/>
      <c r="L179" s="25"/>
      <c r="M179" s="51"/>
      <c r="N179" s="41"/>
    </row>
    <row r="180" spans="1:14" ht="12.75" customHeight="1">
      <c r="A180" s="9" t="s">
        <v>293</v>
      </c>
      <c r="B180" s="12" t="s">
        <v>56</v>
      </c>
      <c r="C180" s="22"/>
      <c r="D180" s="25"/>
      <c r="E180" s="22"/>
      <c r="F180" s="25"/>
      <c r="G180" s="22"/>
      <c r="H180" s="25"/>
      <c r="I180" s="22"/>
      <c r="J180" s="25">
        <v>322949</v>
      </c>
      <c r="K180" s="22"/>
      <c r="L180" s="25">
        <v>35999</v>
      </c>
      <c r="M180" s="51"/>
      <c r="N180" s="41">
        <v>43687</v>
      </c>
    </row>
    <row r="181" spans="1:14" ht="12.75" customHeight="1">
      <c r="A181" s="9" t="s">
        <v>294</v>
      </c>
      <c r="B181" s="12" t="s">
        <v>1</v>
      </c>
      <c r="C181" s="22"/>
      <c r="D181" s="25"/>
      <c r="E181" s="22"/>
      <c r="F181" s="25"/>
      <c r="G181" s="22"/>
      <c r="H181" s="25"/>
      <c r="I181" s="22"/>
      <c r="J181" s="25"/>
      <c r="K181" s="22"/>
      <c r="L181" s="25"/>
      <c r="M181" s="51"/>
      <c r="N181" s="41"/>
    </row>
    <row r="182" spans="1:14" ht="12.75" customHeight="1">
      <c r="A182" s="10" t="s">
        <v>295</v>
      </c>
      <c r="B182" s="13" t="s">
        <v>296</v>
      </c>
      <c r="C182" s="14">
        <f>SUM(C183:C193)</f>
        <v>58530</v>
      </c>
      <c r="D182" s="14">
        <f aca="true" t="shared" si="9" ref="D182:N182">SUM(D183:D193)</f>
        <v>410995</v>
      </c>
      <c r="E182" s="14">
        <f t="shared" si="9"/>
        <v>1090978</v>
      </c>
      <c r="F182" s="14">
        <f t="shared" si="9"/>
        <v>362737</v>
      </c>
      <c r="G182" s="14">
        <f t="shared" si="9"/>
        <v>410622</v>
      </c>
      <c r="H182" s="14">
        <f t="shared" si="9"/>
        <v>324025</v>
      </c>
      <c r="I182" s="14">
        <f>SUM(I183:I193)</f>
        <v>327465</v>
      </c>
      <c r="J182" s="14">
        <f t="shared" si="9"/>
        <v>262178</v>
      </c>
      <c r="K182" s="14">
        <f t="shared" si="9"/>
        <v>508865</v>
      </c>
      <c r="L182" s="14">
        <f t="shared" si="9"/>
        <v>240975</v>
      </c>
      <c r="M182" s="14">
        <f t="shared" si="9"/>
        <v>409746</v>
      </c>
      <c r="N182" s="14">
        <f t="shared" si="9"/>
        <v>516993</v>
      </c>
    </row>
    <row r="183" spans="1:14" ht="12.75" customHeight="1">
      <c r="A183" s="9" t="s">
        <v>297</v>
      </c>
      <c r="B183" s="12" t="s">
        <v>57</v>
      </c>
      <c r="C183" s="22"/>
      <c r="D183" s="25"/>
      <c r="E183" s="22"/>
      <c r="F183" s="25"/>
      <c r="G183" s="22"/>
      <c r="H183" s="25"/>
      <c r="I183" s="22"/>
      <c r="J183" s="25"/>
      <c r="K183" s="22"/>
      <c r="L183" s="25"/>
      <c r="M183" s="51"/>
      <c r="N183" s="41"/>
    </row>
    <row r="184" spans="1:14" ht="12.75" customHeight="1">
      <c r="A184" s="9" t="s">
        <v>298</v>
      </c>
      <c r="B184" s="12" t="s">
        <v>58</v>
      </c>
      <c r="C184" s="22"/>
      <c r="D184" s="25"/>
      <c r="E184" s="22"/>
      <c r="F184" s="25"/>
      <c r="G184" s="22"/>
      <c r="H184" s="25"/>
      <c r="I184" s="22"/>
      <c r="J184" s="25"/>
      <c r="K184" s="22"/>
      <c r="L184" s="25"/>
      <c r="M184" s="51"/>
      <c r="N184" s="41"/>
    </row>
    <row r="185" spans="1:14" ht="12.75" customHeight="1">
      <c r="A185" s="9" t="s">
        <v>299</v>
      </c>
      <c r="B185" s="12" t="s">
        <v>59</v>
      </c>
      <c r="C185" s="22"/>
      <c r="D185" s="25"/>
      <c r="E185" s="22"/>
      <c r="F185" s="25"/>
      <c r="G185" s="22"/>
      <c r="H185" s="25"/>
      <c r="I185" s="22"/>
      <c r="J185" s="25"/>
      <c r="K185" s="22"/>
      <c r="L185" s="25"/>
      <c r="M185" s="51"/>
      <c r="N185" s="41"/>
    </row>
    <row r="186" spans="1:14" ht="12.75" customHeight="1">
      <c r="A186" s="9" t="s">
        <v>300</v>
      </c>
      <c r="B186" s="12" t="s">
        <v>60</v>
      </c>
      <c r="C186" s="22"/>
      <c r="D186" s="25"/>
      <c r="E186" s="22"/>
      <c r="F186" s="25"/>
      <c r="G186" s="22"/>
      <c r="H186" s="25"/>
      <c r="I186" s="22"/>
      <c r="J186" s="25"/>
      <c r="K186" s="22"/>
      <c r="L186" s="25"/>
      <c r="M186" s="51"/>
      <c r="N186" s="41"/>
    </row>
    <row r="187" spans="1:14" ht="12.75" customHeight="1">
      <c r="A187" s="9" t="s">
        <v>301</v>
      </c>
      <c r="B187" s="12" t="s">
        <v>302</v>
      </c>
      <c r="C187" s="22"/>
      <c r="D187" s="25"/>
      <c r="E187" s="22"/>
      <c r="F187" s="25"/>
      <c r="G187" s="22"/>
      <c r="H187" s="25"/>
      <c r="I187" s="22"/>
      <c r="J187" s="25"/>
      <c r="K187" s="22"/>
      <c r="L187" s="25"/>
      <c r="M187" s="51"/>
      <c r="N187" s="41"/>
    </row>
    <row r="188" spans="1:14" ht="12.75" customHeight="1">
      <c r="A188" s="9" t="s">
        <v>303</v>
      </c>
      <c r="B188" s="12" t="s">
        <v>304</v>
      </c>
      <c r="C188" s="22"/>
      <c r="D188" s="25"/>
      <c r="E188" s="22"/>
      <c r="F188" s="25"/>
      <c r="G188" s="22"/>
      <c r="H188" s="25"/>
      <c r="I188" s="22"/>
      <c r="J188" s="25"/>
      <c r="K188" s="22"/>
      <c r="L188" s="25"/>
      <c r="M188" s="51"/>
      <c r="N188" s="41"/>
    </row>
    <row r="189" spans="1:14" ht="12.75" customHeight="1">
      <c r="A189" s="9" t="s">
        <v>305</v>
      </c>
      <c r="B189" s="12" t="s">
        <v>61</v>
      </c>
      <c r="C189" s="22">
        <v>58530</v>
      </c>
      <c r="D189" s="25">
        <v>105760</v>
      </c>
      <c r="E189" s="22">
        <v>899269</v>
      </c>
      <c r="F189" s="25">
        <v>131401</v>
      </c>
      <c r="G189" s="22">
        <v>194280</v>
      </c>
      <c r="H189" s="25">
        <v>125890</v>
      </c>
      <c r="I189" s="22">
        <v>97200</v>
      </c>
      <c r="J189" s="25">
        <v>53333</v>
      </c>
      <c r="K189" s="22">
        <v>257823</v>
      </c>
      <c r="L189" s="25"/>
      <c r="M189" s="51">
        <v>189120</v>
      </c>
      <c r="N189" s="41">
        <v>267450</v>
      </c>
    </row>
    <row r="190" spans="1:14" ht="12.75" customHeight="1">
      <c r="A190" s="9" t="s">
        <v>306</v>
      </c>
      <c r="B190" s="12" t="s">
        <v>307</v>
      </c>
      <c r="C190" s="22"/>
      <c r="D190" s="25"/>
      <c r="E190" s="22"/>
      <c r="F190" s="25"/>
      <c r="G190" s="22"/>
      <c r="H190" s="25"/>
      <c r="I190" s="22"/>
      <c r="J190" s="25"/>
      <c r="K190" s="22"/>
      <c r="L190" s="25"/>
      <c r="M190" s="51"/>
      <c r="N190" s="41">
        <v>249543</v>
      </c>
    </row>
    <row r="191" spans="1:14" ht="12.75" customHeight="1">
      <c r="A191" s="9" t="s">
        <v>308</v>
      </c>
      <c r="B191" s="12" t="s">
        <v>309</v>
      </c>
      <c r="C191" s="22"/>
      <c r="D191" s="25"/>
      <c r="E191" s="22"/>
      <c r="F191" s="25"/>
      <c r="G191" s="22"/>
      <c r="H191" s="25"/>
      <c r="I191" s="22"/>
      <c r="J191" s="25"/>
      <c r="K191" s="22"/>
      <c r="L191" s="25"/>
      <c r="M191" s="51"/>
      <c r="N191" s="41"/>
    </row>
    <row r="192" spans="1:14" ht="12.75" customHeight="1">
      <c r="A192" s="9" t="s">
        <v>310</v>
      </c>
      <c r="B192" s="12" t="s">
        <v>311</v>
      </c>
      <c r="C192" s="22"/>
      <c r="D192" s="25"/>
      <c r="E192" s="22"/>
      <c r="F192" s="25"/>
      <c r="G192" s="22"/>
      <c r="H192" s="25"/>
      <c r="I192" s="22"/>
      <c r="J192" s="25"/>
      <c r="K192" s="22"/>
      <c r="L192" s="25"/>
      <c r="M192" s="51"/>
      <c r="N192" s="41"/>
    </row>
    <row r="193" spans="1:14" ht="12.75" customHeight="1">
      <c r="A193" s="9" t="s">
        <v>312</v>
      </c>
      <c r="B193" s="12" t="s">
        <v>1</v>
      </c>
      <c r="C193" s="22"/>
      <c r="D193" s="25">
        <v>305235</v>
      </c>
      <c r="E193" s="22">
        <v>191709</v>
      </c>
      <c r="F193" s="25">
        <v>231336</v>
      </c>
      <c r="G193" s="22">
        <v>216342</v>
      </c>
      <c r="H193" s="25">
        <v>198135</v>
      </c>
      <c r="I193" s="22">
        <v>230265</v>
      </c>
      <c r="J193" s="25">
        <v>208845</v>
      </c>
      <c r="K193" s="22">
        <v>251042</v>
      </c>
      <c r="L193" s="25">
        <v>240975</v>
      </c>
      <c r="M193" s="51">
        <v>220626</v>
      </c>
      <c r="N193" s="41"/>
    </row>
    <row r="194" spans="1:14" ht="12.75" customHeight="1">
      <c r="A194" s="10" t="s">
        <v>313</v>
      </c>
      <c r="B194" s="13" t="s">
        <v>314</v>
      </c>
      <c r="C194" s="14">
        <f>SUM(C195:C201)</f>
        <v>0</v>
      </c>
      <c r="D194" s="14">
        <f aca="true" t="shared" si="10" ref="D194:N194">SUM(D195:D201)</f>
        <v>0</v>
      </c>
      <c r="E194" s="14">
        <f t="shared" si="10"/>
        <v>0</v>
      </c>
      <c r="F194" s="14">
        <f t="shared" si="10"/>
        <v>0</v>
      </c>
      <c r="G194" s="14">
        <f t="shared" si="10"/>
        <v>0</v>
      </c>
      <c r="H194" s="14">
        <f t="shared" si="10"/>
        <v>0</v>
      </c>
      <c r="I194" s="14">
        <f t="shared" si="10"/>
        <v>0</v>
      </c>
      <c r="J194" s="14">
        <f t="shared" si="10"/>
        <v>0</v>
      </c>
      <c r="K194" s="14">
        <f t="shared" si="10"/>
        <v>0</v>
      </c>
      <c r="L194" s="14">
        <f t="shared" si="10"/>
        <v>0</v>
      </c>
      <c r="M194" s="14">
        <f t="shared" si="10"/>
        <v>0</v>
      </c>
      <c r="N194" s="14">
        <f t="shared" si="10"/>
        <v>0</v>
      </c>
    </row>
    <row r="195" spans="1:14" ht="12.75" customHeight="1">
      <c r="A195" s="9" t="s">
        <v>315</v>
      </c>
      <c r="B195" s="12" t="s">
        <v>316</v>
      </c>
      <c r="C195" s="22"/>
      <c r="D195" s="25"/>
      <c r="E195" s="22"/>
      <c r="F195" s="25"/>
      <c r="G195" s="22"/>
      <c r="H195" s="25"/>
      <c r="I195" s="22"/>
      <c r="J195" s="25"/>
      <c r="K195" s="22"/>
      <c r="L195" s="25"/>
      <c r="M195" s="51"/>
      <c r="N195" s="41"/>
    </row>
    <row r="196" spans="1:14" ht="12.75" customHeight="1">
      <c r="A196" s="9" t="s">
        <v>317</v>
      </c>
      <c r="B196" s="12" t="s">
        <v>318</v>
      </c>
      <c r="C196" s="22"/>
      <c r="D196" s="25"/>
      <c r="E196" s="22"/>
      <c r="F196" s="25"/>
      <c r="G196" s="22"/>
      <c r="H196" s="25"/>
      <c r="I196" s="22"/>
      <c r="J196" s="25"/>
      <c r="K196" s="22"/>
      <c r="L196" s="25"/>
      <c r="M196" s="51"/>
      <c r="N196" s="41"/>
    </row>
    <row r="197" spans="1:14" ht="12.75" customHeight="1">
      <c r="A197" s="9" t="s">
        <v>319</v>
      </c>
      <c r="B197" s="12" t="s">
        <v>320</v>
      </c>
      <c r="C197" s="22"/>
      <c r="D197" s="25"/>
      <c r="E197" s="22"/>
      <c r="F197" s="25"/>
      <c r="G197" s="22"/>
      <c r="H197" s="25"/>
      <c r="I197" s="22"/>
      <c r="J197" s="25"/>
      <c r="K197" s="22"/>
      <c r="L197" s="25"/>
      <c r="M197" s="51"/>
      <c r="N197" s="41"/>
    </row>
    <row r="198" spans="1:14" ht="12.75" customHeight="1">
      <c r="A198" s="9" t="s">
        <v>321</v>
      </c>
      <c r="B198" s="12" t="s">
        <v>322</v>
      </c>
      <c r="C198" s="22"/>
      <c r="D198" s="25"/>
      <c r="E198" s="22"/>
      <c r="F198" s="25"/>
      <c r="G198" s="22"/>
      <c r="H198" s="25"/>
      <c r="I198" s="22"/>
      <c r="J198" s="25"/>
      <c r="K198" s="22"/>
      <c r="L198" s="25"/>
      <c r="M198" s="51"/>
      <c r="N198" s="41"/>
    </row>
    <row r="199" spans="1:14" ht="12.75" customHeight="1">
      <c r="A199" s="9" t="s">
        <v>323</v>
      </c>
      <c r="B199" s="12" t="s">
        <v>62</v>
      </c>
      <c r="C199" s="22"/>
      <c r="D199" s="25"/>
      <c r="E199" s="22"/>
      <c r="F199" s="25"/>
      <c r="G199" s="22"/>
      <c r="H199" s="25"/>
      <c r="I199" s="22"/>
      <c r="J199" s="25"/>
      <c r="K199" s="22"/>
      <c r="L199" s="25"/>
      <c r="M199" s="51"/>
      <c r="N199" s="41"/>
    </row>
    <row r="200" spans="1:14" ht="12.75" customHeight="1">
      <c r="A200" s="9" t="s">
        <v>324</v>
      </c>
      <c r="B200" s="12" t="s">
        <v>325</v>
      </c>
      <c r="C200" s="22"/>
      <c r="D200" s="25"/>
      <c r="E200" s="22"/>
      <c r="F200" s="25"/>
      <c r="G200" s="22"/>
      <c r="H200" s="25"/>
      <c r="I200" s="22"/>
      <c r="J200" s="25"/>
      <c r="K200" s="22"/>
      <c r="L200" s="25"/>
      <c r="M200" s="51"/>
      <c r="N200" s="41"/>
    </row>
    <row r="201" spans="1:14" ht="12.75" customHeight="1">
      <c r="A201" s="9" t="s">
        <v>326</v>
      </c>
      <c r="B201" s="12" t="s">
        <v>1</v>
      </c>
      <c r="C201" s="22"/>
      <c r="D201" s="25"/>
      <c r="E201" s="22"/>
      <c r="F201" s="25"/>
      <c r="G201" s="22"/>
      <c r="H201" s="25"/>
      <c r="I201" s="22"/>
      <c r="J201" s="25"/>
      <c r="K201" s="22"/>
      <c r="L201" s="25"/>
      <c r="M201" s="51"/>
      <c r="N201" s="41"/>
    </row>
    <row r="202" spans="1:14" ht="12.75" customHeight="1">
      <c r="A202" s="10" t="s">
        <v>327</v>
      </c>
      <c r="B202" s="13" t="s">
        <v>328</v>
      </c>
      <c r="C202" s="14">
        <f>SUM(C203)</f>
        <v>0</v>
      </c>
      <c r="D202" s="14">
        <f aca="true" t="shared" si="11" ref="D202:N202">SUM(D203)</f>
        <v>0</v>
      </c>
      <c r="E202" s="14">
        <f t="shared" si="11"/>
        <v>1098555</v>
      </c>
      <c r="F202" s="14">
        <f t="shared" si="11"/>
        <v>0</v>
      </c>
      <c r="G202" s="14">
        <f t="shared" si="11"/>
        <v>87000</v>
      </c>
      <c r="H202" s="14">
        <f t="shared" si="11"/>
        <v>0</v>
      </c>
      <c r="I202" s="14">
        <f t="shared" si="11"/>
        <v>0</v>
      </c>
      <c r="J202" s="14">
        <f t="shared" si="11"/>
        <v>0</v>
      </c>
      <c r="K202" s="14">
        <f t="shared" si="11"/>
        <v>0</v>
      </c>
      <c r="L202" s="14">
        <f t="shared" si="11"/>
        <v>0</v>
      </c>
      <c r="M202" s="14">
        <f t="shared" si="11"/>
        <v>0</v>
      </c>
      <c r="N202" s="14">
        <f t="shared" si="11"/>
        <v>0</v>
      </c>
    </row>
    <row r="203" spans="1:14" ht="12.75" customHeight="1">
      <c r="A203" s="9" t="s">
        <v>329</v>
      </c>
      <c r="B203" s="12" t="s">
        <v>330</v>
      </c>
      <c r="C203" s="22"/>
      <c r="D203" s="25"/>
      <c r="E203" s="22">
        <v>1098555</v>
      </c>
      <c r="F203" s="25"/>
      <c r="G203" s="22">
        <v>87000</v>
      </c>
      <c r="H203" s="25"/>
      <c r="I203" s="22"/>
      <c r="J203" s="25"/>
      <c r="K203" s="22"/>
      <c r="L203" s="25"/>
      <c r="M203" s="51"/>
      <c r="N203" s="41"/>
    </row>
    <row r="204" spans="1:14" ht="12.75" customHeight="1">
      <c r="A204" s="10" t="s">
        <v>331</v>
      </c>
      <c r="B204" s="13" t="s">
        <v>332</v>
      </c>
      <c r="C204" s="14">
        <f>SUM(C205:C210)</f>
        <v>6200350</v>
      </c>
      <c r="D204" s="14">
        <f aca="true" t="shared" si="12" ref="D204:N204">SUM(D205:D210)</f>
        <v>22229705</v>
      </c>
      <c r="E204" s="14">
        <f t="shared" si="12"/>
        <v>20410407</v>
      </c>
      <c r="F204" s="14">
        <f t="shared" si="12"/>
        <v>23589047</v>
      </c>
      <c r="G204" s="14">
        <f t="shared" si="12"/>
        <v>21283635</v>
      </c>
      <c r="H204" s="14">
        <f t="shared" si="12"/>
        <v>23863162</v>
      </c>
      <c r="I204" s="14">
        <f>SUM(I205:I210)</f>
        <v>23305517</v>
      </c>
      <c r="J204" s="14">
        <f t="shared" si="12"/>
        <v>31098025</v>
      </c>
      <c r="K204" s="14">
        <f t="shared" si="12"/>
        <v>23081156</v>
      </c>
      <c r="L204" s="14">
        <f t="shared" si="12"/>
        <v>30623455</v>
      </c>
      <c r="M204" s="14">
        <f t="shared" si="12"/>
        <v>26678482</v>
      </c>
      <c r="N204" s="14">
        <f t="shared" si="12"/>
        <v>72508073</v>
      </c>
    </row>
    <row r="205" spans="1:14" ht="12.75" customHeight="1">
      <c r="A205" s="9" t="s">
        <v>333</v>
      </c>
      <c r="B205" s="12" t="s">
        <v>334</v>
      </c>
      <c r="C205" s="22"/>
      <c r="D205" s="25"/>
      <c r="E205" s="22"/>
      <c r="F205" s="25"/>
      <c r="G205" s="22"/>
      <c r="H205" s="25"/>
      <c r="I205" s="22"/>
      <c r="J205" s="25"/>
      <c r="K205" s="22"/>
      <c r="L205" s="25"/>
      <c r="M205" s="51"/>
      <c r="N205" s="41"/>
    </row>
    <row r="206" spans="1:14" ht="12.75" customHeight="1">
      <c r="A206" s="9" t="s">
        <v>335</v>
      </c>
      <c r="B206" s="12" t="s">
        <v>63</v>
      </c>
      <c r="C206" s="22"/>
      <c r="D206" s="25">
        <v>25000</v>
      </c>
      <c r="E206" s="22"/>
      <c r="F206" s="25"/>
      <c r="G206" s="22">
        <v>40000</v>
      </c>
      <c r="H206" s="25"/>
      <c r="I206" s="22"/>
      <c r="J206" s="25"/>
      <c r="K206" s="22">
        <v>630000</v>
      </c>
      <c r="L206" s="25"/>
      <c r="M206" s="51">
        <v>201269</v>
      </c>
      <c r="N206" s="41">
        <v>1207380</v>
      </c>
    </row>
    <row r="207" spans="1:14" ht="12.75" customHeight="1">
      <c r="A207" s="9" t="s">
        <v>336</v>
      </c>
      <c r="B207" s="12" t="s">
        <v>337</v>
      </c>
      <c r="C207" s="22"/>
      <c r="D207" s="25"/>
      <c r="E207" s="22"/>
      <c r="F207" s="25"/>
      <c r="G207" s="22"/>
      <c r="H207" s="25"/>
      <c r="I207" s="22"/>
      <c r="J207" s="25"/>
      <c r="K207" s="22"/>
      <c r="L207" s="25"/>
      <c r="M207" s="51"/>
      <c r="N207" s="41"/>
    </row>
    <row r="208" spans="1:14" ht="12.75" customHeight="1">
      <c r="A208" s="9" t="s">
        <v>338</v>
      </c>
      <c r="B208" s="12" t="s">
        <v>339</v>
      </c>
      <c r="C208" s="22"/>
      <c r="D208" s="25"/>
      <c r="E208" s="22"/>
      <c r="F208" s="25"/>
      <c r="G208" s="22"/>
      <c r="H208" s="25"/>
      <c r="I208" s="22"/>
      <c r="J208" s="25"/>
      <c r="K208" s="22"/>
      <c r="L208" s="25"/>
      <c r="M208" s="51"/>
      <c r="N208" s="41"/>
    </row>
    <row r="209" spans="1:14" ht="12.75" customHeight="1">
      <c r="A209" s="9" t="s">
        <v>340</v>
      </c>
      <c r="B209" s="12" t="s">
        <v>341</v>
      </c>
      <c r="C209" s="22"/>
      <c r="D209" s="25">
        <v>300000</v>
      </c>
      <c r="E209" s="22"/>
      <c r="F209" s="25">
        <v>90000</v>
      </c>
      <c r="G209" s="22"/>
      <c r="H209" s="25"/>
      <c r="I209" s="22"/>
      <c r="J209" s="25"/>
      <c r="K209" s="22">
        <v>90000</v>
      </c>
      <c r="L209" s="25"/>
      <c r="M209" s="51"/>
      <c r="N209" s="41">
        <v>450000</v>
      </c>
    </row>
    <row r="210" spans="1:14" ht="12.75" customHeight="1">
      <c r="A210" s="9" t="s">
        <v>342</v>
      </c>
      <c r="B210" s="12" t="s">
        <v>1</v>
      </c>
      <c r="C210" s="22">
        <v>6200350</v>
      </c>
      <c r="D210" s="25">
        <v>21904705</v>
      </c>
      <c r="E210" s="22">
        <v>20410407</v>
      </c>
      <c r="F210" s="25">
        <v>23499047</v>
      </c>
      <c r="G210" s="22">
        <v>21243635</v>
      </c>
      <c r="H210" s="25">
        <v>23863162</v>
      </c>
      <c r="I210" s="22">
        <v>23305517</v>
      </c>
      <c r="J210" s="25">
        <v>31098025</v>
      </c>
      <c r="K210" s="22">
        <v>22361156</v>
      </c>
      <c r="L210" s="25">
        <v>30623455</v>
      </c>
      <c r="M210" s="51">
        <v>26477213</v>
      </c>
      <c r="N210" s="41">
        <v>70850693</v>
      </c>
    </row>
    <row r="211" spans="1:14" ht="12.75" customHeight="1">
      <c r="A211" s="10" t="s">
        <v>343</v>
      </c>
      <c r="B211" s="13" t="s">
        <v>344</v>
      </c>
      <c r="C211" s="14">
        <f>SUM(C212:C216)</f>
        <v>0</v>
      </c>
      <c r="D211" s="14">
        <f aca="true" t="shared" si="13" ref="D211:N211">SUM(D212:D216)</f>
        <v>0</v>
      </c>
      <c r="E211" s="14">
        <f t="shared" si="13"/>
        <v>0</v>
      </c>
      <c r="F211" s="14">
        <f t="shared" si="13"/>
        <v>0</v>
      </c>
      <c r="G211" s="14">
        <f t="shared" si="13"/>
        <v>0</v>
      </c>
      <c r="H211" s="14">
        <f t="shared" si="13"/>
        <v>952000</v>
      </c>
      <c r="I211" s="14">
        <f>SUM(I212:I216)</f>
        <v>0</v>
      </c>
      <c r="J211" s="14">
        <f t="shared" si="13"/>
        <v>0</v>
      </c>
      <c r="K211" s="14">
        <f t="shared" si="13"/>
        <v>0</v>
      </c>
      <c r="L211" s="14">
        <f t="shared" si="13"/>
        <v>0</v>
      </c>
      <c r="M211" s="14">
        <f t="shared" si="13"/>
        <v>0</v>
      </c>
      <c r="N211" s="14">
        <f t="shared" si="13"/>
        <v>0</v>
      </c>
    </row>
    <row r="212" spans="1:14" ht="12.75" customHeight="1">
      <c r="A212" s="9" t="s">
        <v>345</v>
      </c>
      <c r="B212" s="12" t="s">
        <v>64</v>
      </c>
      <c r="C212" s="22"/>
      <c r="D212" s="25"/>
      <c r="E212" s="22"/>
      <c r="F212" s="25"/>
      <c r="G212" s="22"/>
      <c r="H212" s="25"/>
      <c r="I212" s="22"/>
      <c r="J212" s="25"/>
      <c r="K212" s="22"/>
      <c r="L212" s="25"/>
      <c r="M212" s="51"/>
      <c r="N212" s="41"/>
    </row>
    <row r="213" spans="1:14" ht="12.75" customHeight="1">
      <c r="A213" s="9" t="s">
        <v>346</v>
      </c>
      <c r="B213" s="12" t="s">
        <v>347</v>
      </c>
      <c r="C213" s="22"/>
      <c r="D213" s="25"/>
      <c r="E213" s="22"/>
      <c r="F213" s="25"/>
      <c r="G213" s="22"/>
      <c r="H213" s="25">
        <v>952000</v>
      </c>
      <c r="I213" s="22"/>
      <c r="J213" s="25"/>
      <c r="K213" s="22"/>
      <c r="L213" s="25"/>
      <c r="M213" s="51"/>
      <c r="N213" s="41"/>
    </row>
    <row r="214" spans="1:14" ht="12.75" customHeight="1">
      <c r="A214" s="9" t="s">
        <v>348</v>
      </c>
      <c r="B214" s="12" t="s">
        <v>349</v>
      </c>
      <c r="C214" s="22"/>
      <c r="D214" s="25"/>
      <c r="E214" s="22"/>
      <c r="F214" s="25"/>
      <c r="G214" s="22"/>
      <c r="H214" s="25"/>
      <c r="I214" s="22"/>
      <c r="J214" s="25"/>
      <c r="K214" s="22"/>
      <c r="L214" s="25"/>
      <c r="M214" s="51"/>
      <c r="N214" s="41"/>
    </row>
    <row r="215" spans="1:14" ht="12.75" customHeight="1">
      <c r="A215" s="9" t="s">
        <v>350</v>
      </c>
      <c r="B215" s="12" t="s">
        <v>351</v>
      </c>
      <c r="C215" s="22"/>
      <c r="D215" s="25"/>
      <c r="E215" s="22"/>
      <c r="F215" s="25"/>
      <c r="G215" s="22"/>
      <c r="H215" s="25"/>
      <c r="I215" s="22"/>
      <c r="J215" s="25"/>
      <c r="K215" s="22"/>
      <c r="L215" s="25"/>
      <c r="M215" s="51"/>
      <c r="N215" s="41"/>
    </row>
    <row r="216" spans="1:14" ht="12.75" customHeight="1">
      <c r="A216" s="9" t="s">
        <v>352</v>
      </c>
      <c r="B216" s="12" t="s">
        <v>1</v>
      </c>
      <c r="C216" s="22"/>
      <c r="D216" s="25"/>
      <c r="E216" s="22"/>
      <c r="F216" s="25"/>
      <c r="G216" s="22"/>
      <c r="H216" s="25"/>
      <c r="I216" s="22"/>
      <c r="J216" s="25"/>
      <c r="K216" s="22"/>
      <c r="L216" s="25"/>
      <c r="M216" s="51"/>
      <c r="N216" s="41"/>
    </row>
    <row r="217" spans="1:15" ht="12.75" customHeight="1">
      <c r="A217" s="10" t="s">
        <v>353</v>
      </c>
      <c r="B217" s="13" t="s">
        <v>354</v>
      </c>
      <c r="C217" s="14">
        <f>SUM(C218:C219)</f>
        <v>0</v>
      </c>
      <c r="D217" s="14">
        <f aca="true" t="shared" si="14" ref="D217:N217">SUM(D218:D219)</f>
        <v>0</v>
      </c>
      <c r="E217" s="14">
        <f t="shared" si="14"/>
        <v>0</v>
      </c>
      <c r="F217" s="14">
        <f t="shared" si="14"/>
        <v>0</v>
      </c>
      <c r="G217" s="14">
        <f t="shared" si="14"/>
        <v>0</v>
      </c>
      <c r="H217" s="14">
        <f t="shared" si="14"/>
        <v>0</v>
      </c>
      <c r="I217" s="14">
        <f t="shared" si="14"/>
        <v>0</v>
      </c>
      <c r="J217" s="14">
        <f t="shared" si="14"/>
        <v>0</v>
      </c>
      <c r="K217" s="14">
        <f t="shared" si="14"/>
        <v>0</v>
      </c>
      <c r="L217" s="14">
        <f t="shared" si="14"/>
        <v>0</v>
      </c>
      <c r="M217" s="14">
        <f t="shared" si="14"/>
        <v>0</v>
      </c>
      <c r="N217" s="14">
        <f t="shared" si="14"/>
        <v>0</v>
      </c>
      <c r="O217" s="14"/>
    </row>
    <row r="218" spans="1:14" ht="12.75" customHeight="1">
      <c r="A218" s="9" t="s">
        <v>355</v>
      </c>
      <c r="B218" s="12" t="s">
        <v>356</v>
      </c>
      <c r="C218" s="22"/>
      <c r="D218" s="25"/>
      <c r="E218" s="22"/>
      <c r="F218" s="25"/>
      <c r="G218" s="22"/>
      <c r="H218" s="25"/>
      <c r="I218" s="22"/>
      <c r="J218" s="25"/>
      <c r="K218" s="22"/>
      <c r="L218" s="25"/>
      <c r="M218" s="51"/>
      <c r="N218" s="41"/>
    </row>
    <row r="219" spans="1:14" ht="12.75" customHeight="1">
      <c r="A219" s="9" t="s">
        <v>357</v>
      </c>
      <c r="B219" s="12" t="s">
        <v>358</v>
      </c>
      <c r="C219" s="22"/>
      <c r="D219" s="25"/>
      <c r="E219" s="22"/>
      <c r="F219" s="25"/>
      <c r="G219" s="22"/>
      <c r="H219" s="25"/>
      <c r="I219" s="22"/>
      <c r="J219" s="25"/>
      <c r="K219" s="22"/>
      <c r="L219" s="25"/>
      <c r="M219" s="51"/>
      <c r="N219" s="41"/>
    </row>
    <row r="220" spans="1:14" ht="12.75" customHeight="1">
      <c r="A220" s="10" t="s">
        <v>359</v>
      </c>
      <c r="B220" s="13" t="s">
        <v>360</v>
      </c>
      <c r="C220" s="14">
        <f>SUM(C221:C243)</f>
        <v>0</v>
      </c>
      <c r="D220" s="14">
        <f aca="true" t="shared" si="15" ref="D220:N220">SUM(D221:D243)</f>
        <v>0</v>
      </c>
      <c r="E220" s="14">
        <f t="shared" si="15"/>
        <v>0</v>
      </c>
      <c r="F220" s="14">
        <f t="shared" si="15"/>
        <v>0</v>
      </c>
      <c r="G220" s="14">
        <f t="shared" si="15"/>
        <v>0</v>
      </c>
      <c r="H220" s="14">
        <f t="shared" si="15"/>
        <v>0</v>
      </c>
      <c r="I220" s="14">
        <f t="shared" si="15"/>
        <v>0</v>
      </c>
      <c r="J220" s="14">
        <f t="shared" si="15"/>
        <v>0</v>
      </c>
      <c r="K220" s="14">
        <f t="shared" si="15"/>
        <v>0</v>
      </c>
      <c r="L220" s="14">
        <f t="shared" si="15"/>
        <v>0</v>
      </c>
      <c r="M220" s="14">
        <f t="shared" si="15"/>
        <v>0</v>
      </c>
      <c r="N220" s="14">
        <f t="shared" si="15"/>
        <v>0</v>
      </c>
    </row>
    <row r="221" spans="1:14" ht="12.75" customHeight="1">
      <c r="A221" s="9" t="s">
        <v>361</v>
      </c>
      <c r="B221" s="12" t="s">
        <v>362</v>
      </c>
      <c r="C221" s="22"/>
      <c r="D221" s="25"/>
      <c r="E221" s="22"/>
      <c r="F221" s="25"/>
      <c r="G221" s="22"/>
      <c r="H221" s="25"/>
      <c r="I221" s="22"/>
      <c r="J221" s="25"/>
      <c r="K221" s="22"/>
      <c r="L221" s="25"/>
      <c r="M221" s="51"/>
      <c r="N221" s="41"/>
    </row>
    <row r="222" spans="1:14" ht="12.75" customHeight="1">
      <c r="A222" s="9" t="s">
        <v>363</v>
      </c>
      <c r="B222" s="12" t="s">
        <v>364</v>
      </c>
      <c r="C222" s="22"/>
      <c r="D222" s="25"/>
      <c r="E222" s="22"/>
      <c r="F222" s="25"/>
      <c r="G222" s="22"/>
      <c r="H222" s="25"/>
      <c r="I222" s="22"/>
      <c r="J222" s="25"/>
      <c r="K222" s="22"/>
      <c r="L222" s="25"/>
      <c r="M222" s="51"/>
      <c r="N222" s="41"/>
    </row>
    <row r="223" spans="1:14" ht="12.75" customHeight="1">
      <c r="A223" s="9" t="s">
        <v>365</v>
      </c>
      <c r="B223" s="12" t="s">
        <v>366</v>
      </c>
      <c r="C223" s="22"/>
      <c r="D223" s="25"/>
      <c r="E223" s="22"/>
      <c r="F223" s="25"/>
      <c r="G223" s="22"/>
      <c r="H223" s="25"/>
      <c r="I223" s="22"/>
      <c r="J223" s="25"/>
      <c r="K223" s="22"/>
      <c r="L223" s="25"/>
      <c r="M223" s="51"/>
      <c r="N223" s="41"/>
    </row>
    <row r="224" spans="1:14" ht="12.75" customHeight="1">
      <c r="A224" s="9" t="s">
        <v>367</v>
      </c>
      <c r="B224" s="12" t="s">
        <v>368</v>
      </c>
      <c r="C224" s="22"/>
      <c r="D224" s="25"/>
      <c r="E224" s="22"/>
      <c r="F224" s="25"/>
      <c r="G224" s="22"/>
      <c r="H224" s="25"/>
      <c r="I224" s="22"/>
      <c r="J224" s="25"/>
      <c r="K224" s="22"/>
      <c r="L224" s="25"/>
      <c r="M224" s="51"/>
      <c r="N224" s="41"/>
    </row>
    <row r="225" spans="1:14" ht="12.75" customHeight="1">
      <c r="A225" s="9" t="s">
        <v>369</v>
      </c>
      <c r="B225" s="12" t="s">
        <v>370</v>
      </c>
      <c r="C225" s="22"/>
      <c r="D225" s="25"/>
      <c r="E225" s="22"/>
      <c r="F225" s="25"/>
      <c r="G225" s="22"/>
      <c r="H225" s="25"/>
      <c r="I225" s="22"/>
      <c r="J225" s="25"/>
      <c r="K225" s="22"/>
      <c r="L225" s="25"/>
      <c r="M225" s="51"/>
      <c r="N225" s="41"/>
    </row>
    <row r="226" spans="1:14" ht="12.75" customHeight="1">
      <c r="A226" s="9" t="s">
        <v>371</v>
      </c>
      <c r="B226" s="12" t="s">
        <v>65</v>
      </c>
      <c r="C226" s="22"/>
      <c r="D226" s="25"/>
      <c r="E226" s="22"/>
      <c r="F226" s="25"/>
      <c r="G226" s="22"/>
      <c r="H226" s="25"/>
      <c r="I226" s="22"/>
      <c r="J226" s="25"/>
      <c r="K226" s="22"/>
      <c r="L226" s="25"/>
      <c r="M226" s="51"/>
      <c r="N226" s="41"/>
    </row>
    <row r="227" spans="1:14" ht="12.75" customHeight="1">
      <c r="A227" s="9" t="s">
        <v>372</v>
      </c>
      <c r="B227" s="12" t="s">
        <v>66</v>
      </c>
      <c r="C227" s="22"/>
      <c r="D227" s="25"/>
      <c r="E227" s="22"/>
      <c r="F227" s="25"/>
      <c r="G227" s="22"/>
      <c r="H227" s="25"/>
      <c r="I227" s="22"/>
      <c r="J227" s="25"/>
      <c r="K227" s="22"/>
      <c r="L227" s="25"/>
      <c r="M227" s="51"/>
      <c r="N227" s="41"/>
    </row>
    <row r="228" spans="1:14" ht="12.75" customHeight="1">
      <c r="A228" s="9" t="s">
        <v>373</v>
      </c>
      <c r="B228" s="12" t="s">
        <v>374</v>
      </c>
      <c r="C228" s="22"/>
      <c r="D228" s="25"/>
      <c r="E228" s="22"/>
      <c r="F228" s="25"/>
      <c r="G228" s="22"/>
      <c r="H228" s="25"/>
      <c r="I228" s="22"/>
      <c r="J228" s="25"/>
      <c r="K228" s="22"/>
      <c r="L228" s="25"/>
      <c r="M228" s="51"/>
      <c r="N228" s="41"/>
    </row>
    <row r="229" spans="1:14" ht="12.75" customHeight="1">
      <c r="A229" s="9" t="s">
        <v>375</v>
      </c>
      <c r="B229" s="12" t="s">
        <v>376</v>
      </c>
      <c r="C229" s="22"/>
      <c r="D229" s="25"/>
      <c r="E229" s="22"/>
      <c r="F229" s="25"/>
      <c r="G229" s="22"/>
      <c r="H229" s="25"/>
      <c r="I229" s="22"/>
      <c r="J229" s="25"/>
      <c r="K229" s="22"/>
      <c r="L229" s="25"/>
      <c r="M229" s="51"/>
      <c r="N229" s="41"/>
    </row>
    <row r="230" spans="1:14" ht="12.75" customHeight="1">
      <c r="A230" s="9" t="s">
        <v>377</v>
      </c>
      <c r="B230" s="12" t="s">
        <v>378</v>
      </c>
      <c r="C230" s="22"/>
      <c r="D230" s="25"/>
      <c r="E230" s="22"/>
      <c r="F230" s="25"/>
      <c r="G230" s="22"/>
      <c r="H230" s="25"/>
      <c r="I230" s="22"/>
      <c r="J230" s="25"/>
      <c r="K230" s="22"/>
      <c r="L230" s="25"/>
      <c r="M230" s="51"/>
      <c r="N230" s="41"/>
    </row>
    <row r="231" spans="1:14" ht="12.75" customHeight="1">
      <c r="A231" s="9" t="s">
        <v>379</v>
      </c>
      <c r="B231" s="12" t="s">
        <v>380</v>
      </c>
      <c r="C231" s="22"/>
      <c r="D231" s="25"/>
      <c r="E231" s="22"/>
      <c r="F231" s="25"/>
      <c r="G231" s="22"/>
      <c r="H231" s="25"/>
      <c r="I231" s="22"/>
      <c r="J231" s="25"/>
      <c r="K231" s="22"/>
      <c r="L231" s="25"/>
      <c r="M231" s="51"/>
      <c r="N231" s="41"/>
    </row>
    <row r="232" spans="1:14" ht="12.75" customHeight="1">
      <c r="A232" s="9" t="s">
        <v>381</v>
      </c>
      <c r="B232" s="12" t="s">
        <v>382</v>
      </c>
      <c r="C232" s="22"/>
      <c r="D232" s="25"/>
      <c r="E232" s="22"/>
      <c r="F232" s="25"/>
      <c r="G232" s="22"/>
      <c r="H232" s="25"/>
      <c r="I232" s="22"/>
      <c r="J232" s="25"/>
      <c r="K232" s="22"/>
      <c r="L232" s="25"/>
      <c r="M232" s="51"/>
      <c r="N232" s="41"/>
    </row>
    <row r="233" spans="1:14" ht="12.75" customHeight="1">
      <c r="A233" s="9" t="s">
        <v>383</v>
      </c>
      <c r="B233" s="12" t="s">
        <v>384</v>
      </c>
      <c r="C233" s="22"/>
      <c r="D233" s="25"/>
      <c r="E233" s="22"/>
      <c r="F233" s="25"/>
      <c r="G233" s="22"/>
      <c r="H233" s="25"/>
      <c r="I233" s="22"/>
      <c r="J233" s="25"/>
      <c r="K233" s="22"/>
      <c r="L233" s="25"/>
      <c r="M233" s="51"/>
      <c r="N233" s="41"/>
    </row>
    <row r="234" spans="1:14" ht="12.75" customHeight="1">
      <c r="A234" s="9" t="s">
        <v>385</v>
      </c>
      <c r="B234" s="12" t="s">
        <v>386</v>
      </c>
      <c r="C234" s="22"/>
      <c r="D234" s="25"/>
      <c r="E234" s="22"/>
      <c r="F234" s="25"/>
      <c r="G234" s="22"/>
      <c r="H234" s="25"/>
      <c r="I234" s="22"/>
      <c r="J234" s="25"/>
      <c r="K234" s="22"/>
      <c r="L234" s="25"/>
      <c r="M234" s="51"/>
      <c r="N234" s="41"/>
    </row>
    <row r="235" spans="1:14" ht="12.75" customHeight="1">
      <c r="A235" s="9" t="s">
        <v>387</v>
      </c>
      <c r="B235" s="12" t="s">
        <v>388</v>
      </c>
      <c r="C235" s="22"/>
      <c r="D235" s="25"/>
      <c r="E235" s="22"/>
      <c r="F235" s="25"/>
      <c r="G235" s="22"/>
      <c r="H235" s="25"/>
      <c r="I235" s="22"/>
      <c r="J235" s="25"/>
      <c r="K235" s="22"/>
      <c r="L235" s="25"/>
      <c r="M235" s="51"/>
      <c r="N235" s="41"/>
    </row>
    <row r="236" spans="1:14" ht="12.75" customHeight="1">
      <c r="A236" s="9" t="s">
        <v>389</v>
      </c>
      <c r="B236" s="12" t="s">
        <v>67</v>
      </c>
      <c r="C236" s="22"/>
      <c r="D236" s="25"/>
      <c r="E236" s="22"/>
      <c r="F236" s="25"/>
      <c r="G236" s="22"/>
      <c r="H236" s="25"/>
      <c r="I236" s="22"/>
      <c r="J236" s="25"/>
      <c r="K236" s="22"/>
      <c r="L236" s="25"/>
      <c r="M236" s="51"/>
      <c r="N236" s="41"/>
    </row>
    <row r="237" spans="1:14" ht="12.75" customHeight="1">
      <c r="A237" s="9" t="s">
        <v>390</v>
      </c>
      <c r="B237" s="12" t="s">
        <v>391</v>
      </c>
      <c r="C237" s="22"/>
      <c r="D237" s="25"/>
      <c r="E237" s="22"/>
      <c r="F237" s="25"/>
      <c r="G237" s="22"/>
      <c r="H237" s="25"/>
      <c r="I237" s="22"/>
      <c r="J237" s="25"/>
      <c r="K237" s="22"/>
      <c r="L237" s="25"/>
      <c r="M237" s="51"/>
      <c r="N237" s="41"/>
    </row>
    <row r="238" spans="1:14" ht="12.75" customHeight="1">
      <c r="A238" s="9" t="s">
        <v>392</v>
      </c>
      <c r="B238" s="12" t="s">
        <v>393</v>
      </c>
      <c r="C238" s="22"/>
      <c r="D238" s="25"/>
      <c r="E238" s="22"/>
      <c r="F238" s="25"/>
      <c r="G238" s="22"/>
      <c r="H238" s="25"/>
      <c r="I238" s="22"/>
      <c r="J238" s="25"/>
      <c r="K238" s="22"/>
      <c r="L238" s="25"/>
      <c r="M238" s="51"/>
      <c r="N238" s="41"/>
    </row>
    <row r="239" spans="1:14" ht="12.75" customHeight="1">
      <c r="A239" s="9" t="s">
        <v>394</v>
      </c>
      <c r="B239" s="12" t="s">
        <v>376</v>
      </c>
      <c r="C239" s="22"/>
      <c r="D239" s="25"/>
      <c r="E239" s="22"/>
      <c r="F239" s="25"/>
      <c r="G239" s="22"/>
      <c r="H239" s="25"/>
      <c r="I239" s="22"/>
      <c r="J239" s="25"/>
      <c r="K239" s="22"/>
      <c r="L239" s="25"/>
      <c r="M239" s="51"/>
      <c r="N239" s="41"/>
    </row>
    <row r="240" spans="1:14" ht="12.75" customHeight="1">
      <c r="A240" s="9" t="s">
        <v>395</v>
      </c>
      <c r="B240" s="12" t="s">
        <v>396</v>
      </c>
      <c r="C240" s="22"/>
      <c r="D240" s="25"/>
      <c r="E240" s="22"/>
      <c r="F240" s="25"/>
      <c r="G240" s="22"/>
      <c r="H240" s="25"/>
      <c r="I240" s="22"/>
      <c r="J240" s="25"/>
      <c r="K240" s="22"/>
      <c r="L240" s="25"/>
      <c r="M240" s="51"/>
      <c r="N240" s="41"/>
    </row>
    <row r="241" spans="1:14" ht="12.75" customHeight="1">
      <c r="A241" s="9" t="s">
        <v>397</v>
      </c>
      <c r="B241" s="12" t="s">
        <v>398</v>
      </c>
      <c r="C241" s="22"/>
      <c r="D241" s="25"/>
      <c r="E241" s="22"/>
      <c r="F241" s="25"/>
      <c r="G241" s="22"/>
      <c r="H241" s="25"/>
      <c r="I241" s="22"/>
      <c r="J241" s="25"/>
      <c r="K241" s="22"/>
      <c r="L241" s="25"/>
      <c r="M241" s="51"/>
      <c r="N241" s="41"/>
    </row>
    <row r="242" spans="1:14" ht="12.75" customHeight="1">
      <c r="A242" s="9" t="s">
        <v>399</v>
      </c>
      <c r="B242" s="12" t="s">
        <v>400</v>
      </c>
      <c r="C242" s="22"/>
      <c r="D242" s="25"/>
      <c r="E242" s="22"/>
      <c r="F242" s="25"/>
      <c r="G242" s="22"/>
      <c r="H242" s="25"/>
      <c r="I242" s="22"/>
      <c r="J242" s="25"/>
      <c r="K242" s="22"/>
      <c r="L242" s="25"/>
      <c r="M242" s="51"/>
      <c r="N242" s="41"/>
    </row>
    <row r="243" spans="1:14" ht="12.75" customHeight="1">
      <c r="A243" s="9" t="s">
        <v>401</v>
      </c>
      <c r="B243" s="12" t="s">
        <v>402</v>
      </c>
      <c r="C243" s="22"/>
      <c r="D243" s="25"/>
      <c r="E243" s="22"/>
      <c r="F243" s="25"/>
      <c r="G243" s="22"/>
      <c r="H243" s="25"/>
      <c r="I243" s="22"/>
      <c r="J243" s="25"/>
      <c r="K243" s="22"/>
      <c r="L243" s="25"/>
      <c r="M243" s="51"/>
      <c r="N243" s="41"/>
    </row>
    <row r="244" spans="1:14" ht="12.75" customHeight="1">
      <c r="A244" s="10" t="s">
        <v>403</v>
      </c>
      <c r="B244" s="13" t="s">
        <v>404</v>
      </c>
      <c r="C244" s="14">
        <f>SUM(C245:C248)</f>
        <v>0</v>
      </c>
      <c r="D244" s="14">
        <f aca="true" t="shared" si="16" ref="D244:N244">SUM(D245:D248)</f>
        <v>0</v>
      </c>
      <c r="E244" s="14">
        <f t="shared" si="16"/>
        <v>0</v>
      </c>
      <c r="F244" s="14">
        <f t="shared" si="16"/>
        <v>0</v>
      </c>
      <c r="G244" s="14">
        <f t="shared" si="16"/>
        <v>0</v>
      </c>
      <c r="H244" s="14">
        <f t="shared" si="16"/>
        <v>0</v>
      </c>
      <c r="I244" s="14">
        <f t="shared" si="16"/>
        <v>0</v>
      </c>
      <c r="J244" s="14">
        <f t="shared" si="16"/>
        <v>0</v>
      </c>
      <c r="K244" s="14">
        <f t="shared" si="16"/>
        <v>0</v>
      </c>
      <c r="L244" s="14">
        <f t="shared" si="16"/>
        <v>0</v>
      </c>
      <c r="M244" s="14">
        <f t="shared" si="16"/>
        <v>0</v>
      </c>
      <c r="N244" s="14">
        <f t="shared" si="16"/>
        <v>39488</v>
      </c>
    </row>
    <row r="245" spans="1:14" ht="12.75" customHeight="1">
      <c r="A245" s="9" t="s">
        <v>405</v>
      </c>
      <c r="B245" s="12" t="s">
        <v>406</v>
      </c>
      <c r="C245" s="22"/>
      <c r="D245" s="25"/>
      <c r="E245" s="22"/>
      <c r="F245" s="25"/>
      <c r="G245" s="22"/>
      <c r="H245" s="25"/>
      <c r="I245" s="22"/>
      <c r="J245" s="25"/>
      <c r="K245" s="22"/>
      <c r="L245" s="25"/>
      <c r="M245" s="51"/>
      <c r="N245" s="41">
        <v>39488</v>
      </c>
    </row>
    <row r="246" spans="1:14" ht="12.75" customHeight="1">
      <c r="A246" s="9" t="s">
        <v>407</v>
      </c>
      <c r="B246" s="12" t="s">
        <v>406</v>
      </c>
      <c r="C246" s="22"/>
      <c r="D246" s="25"/>
      <c r="E246" s="22"/>
      <c r="F246" s="25"/>
      <c r="G246" s="22"/>
      <c r="H246" s="25"/>
      <c r="I246" s="22"/>
      <c r="J246" s="25"/>
      <c r="K246" s="22"/>
      <c r="L246" s="25"/>
      <c r="M246" s="51"/>
      <c r="N246" s="41"/>
    </row>
    <row r="247" spans="1:14" ht="12.75" customHeight="1">
      <c r="A247" s="9" t="s">
        <v>408</v>
      </c>
      <c r="B247" s="12" t="s">
        <v>409</v>
      </c>
      <c r="C247" s="22"/>
      <c r="D247" s="25"/>
      <c r="E247" s="22"/>
      <c r="F247" s="25"/>
      <c r="G247" s="22"/>
      <c r="H247" s="25"/>
      <c r="I247" s="22"/>
      <c r="J247" s="25"/>
      <c r="K247" s="22"/>
      <c r="L247" s="25"/>
      <c r="M247" s="51"/>
      <c r="N247" s="41"/>
    </row>
    <row r="248" spans="1:14" ht="12.75" customHeight="1">
      <c r="A248" s="9" t="s">
        <v>410</v>
      </c>
      <c r="B248" s="12" t="s">
        <v>411</v>
      </c>
      <c r="C248" s="22"/>
      <c r="D248" s="25"/>
      <c r="E248" s="22"/>
      <c r="F248" s="25"/>
      <c r="G248" s="22"/>
      <c r="H248" s="25"/>
      <c r="I248" s="22"/>
      <c r="J248" s="25"/>
      <c r="K248" s="22"/>
      <c r="L248" s="25"/>
      <c r="M248" s="51"/>
      <c r="N248" s="41"/>
    </row>
    <row r="249" spans="1:14" ht="12.75" customHeight="1">
      <c r="A249" s="10" t="s">
        <v>412</v>
      </c>
      <c r="B249" s="13" t="s">
        <v>413</v>
      </c>
      <c r="C249" s="14">
        <f>SUM(C250:C264)</f>
        <v>1022364</v>
      </c>
      <c r="D249" s="14">
        <f aca="true" t="shared" si="17" ref="D249:N249">SUM(D250:D264)</f>
        <v>1695393</v>
      </c>
      <c r="E249" s="14">
        <f t="shared" si="17"/>
        <v>0</v>
      </c>
      <c r="F249" s="14">
        <f t="shared" si="17"/>
        <v>0</v>
      </c>
      <c r="G249" s="14">
        <f t="shared" si="17"/>
        <v>343256</v>
      </c>
      <c r="H249" s="14">
        <f t="shared" si="17"/>
        <v>53550</v>
      </c>
      <c r="I249" s="14">
        <f t="shared" si="17"/>
        <v>906191</v>
      </c>
      <c r="J249" s="14">
        <f t="shared" si="17"/>
        <v>0</v>
      </c>
      <c r="K249" s="14">
        <f t="shared" si="17"/>
        <v>0</v>
      </c>
      <c r="L249" s="14">
        <f t="shared" si="17"/>
        <v>255556</v>
      </c>
      <c r="M249" s="14">
        <f t="shared" si="17"/>
        <v>0</v>
      </c>
      <c r="N249" s="14">
        <f t="shared" si="17"/>
        <v>1950000</v>
      </c>
    </row>
    <row r="250" spans="1:14" ht="12.75" customHeight="1">
      <c r="A250" s="9" t="s">
        <v>414</v>
      </c>
      <c r="B250" s="12" t="s">
        <v>415</v>
      </c>
      <c r="C250" s="22"/>
      <c r="D250" s="25"/>
      <c r="E250" s="22"/>
      <c r="F250" s="25"/>
      <c r="G250" s="22"/>
      <c r="H250" s="25"/>
      <c r="I250" s="22"/>
      <c r="J250" s="25"/>
      <c r="K250" s="22"/>
      <c r="L250" s="25"/>
      <c r="M250" s="51"/>
      <c r="N250" s="41"/>
    </row>
    <row r="251" spans="1:14" ht="12.75" customHeight="1">
      <c r="A251" s="9" t="s">
        <v>416</v>
      </c>
      <c r="B251" s="12" t="s">
        <v>417</v>
      </c>
      <c r="C251" s="22"/>
      <c r="D251" s="25"/>
      <c r="E251" s="22"/>
      <c r="F251" s="25"/>
      <c r="G251" s="22"/>
      <c r="H251" s="25"/>
      <c r="I251" s="22"/>
      <c r="J251" s="25"/>
      <c r="K251" s="22"/>
      <c r="L251" s="25"/>
      <c r="M251" s="51"/>
      <c r="N251" s="41"/>
    </row>
    <row r="252" spans="1:14" ht="12.75" customHeight="1">
      <c r="A252" s="9" t="s">
        <v>418</v>
      </c>
      <c r="B252" s="12" t="s">
        <v>419</v>
      </c>
      <c r="C252" s="22"/>
      <c r="D252" s="25"/>
      <c r="E252" s="22"/>
      <c r="F252" s="25"/>
      <c r="G252" s="22"/>
      <c r="H252" s="25"/>
      <c r="I252" s="22"/>
      <c r="J252" s="25"/>
      <c r="K252" s="22"/>
      <c r="L252" s="25"/>
      <c r="M252" s="51"/>
      <c r="N252" s="41"/>
    </row>
    <row r="253" spans="1:14" ht="12.75" customHeight="1">
      <c r="A253" s="9" t="s">
        <v>420</v>
      </c>
      <c r="B253" s="12" t="s">
        <v>421</v>
      </c>
      <c r="C253" s="22"/>
      <c r="D253" s="25"/>
      <c r="E253" s="22"/>
      <c r="F253" s="25"/>
      <c r="G253" s="22"/>
      <c r="H253" s="25"/>
      <c r="I253" s="22"/>
      <c r="J253" s="25"/>
      <c r="K253" s="22"/>
      <c r="L253" s="25"/>
      <c r="M253" s="51"/>
      <c r="N253" s="41"/>
    </row>
    <row r="254" spans="1:14" ht="12.75" customHeight="1">
      <c r="A254" s="9" t="s">
        <v>422</v>
      </c>
      <c r="B254" s="12" t="s">
        <v>423</v>
      </c>
      <c r="C254" s="22"/>
      <c r="D254" s="25">
        <v>1695393</v>
      </c>
      <c r="E254" s="22"/>
      <c r="F254" s="25"/>
      <c r="G254" s="22">
        <v>343256</v>
      </c>
      <c r="H254" s="25">
        <v>53550</v>
      </c>
      <c r="I254" s="22"/>
      <c r="J254" s="25"/>
      <c r="K254" s="22"/>
      <c r="L254" s="25"/>
      <c r="M254" s="51"/>
      <c r="N254" s="41"/>
    </row>
    <row r="255" spans="1:14" ht="12.75" customHeight="1">
      <c r="A255" s="9" t="s">
        <v>424</v>
      </c>
      <c r="B255" s="12" t="s">
        <v>425</v>
      </c>
      <c r="C255" s="22"/>
      <c r="D255" s="25"/>
      <c r="E255" s="22"/>
      <c r="F255" s="25"/>
      <c r="G255" s="22"/>
      <c r="H255" s="25"/>
      <c r="I255" s="22">
        <v>906191</v>
      </c>
      <c r="J255" s="25"/>
      <c r="K255" s="22"/>
      <c r="L255" s="25"/>
      <c r="M255" s="51"/>
      <c r="N255" s="41"/>
    </row>
    <row r="256" spans="1:14" ht="12.75" customHeight="1">
      <c r="A256" s="9" t="s">
        <v>426</v>
      </c>
      <c r="B256" s="12" t="s">
        <v>427</v>
      </c>
      <c r="C256" s="22"/>
      <c r="D256" s="25"/>
      <c r="E256" s="22"/>
      <c r="F256" s="25"/>
      <c r="G256" s="22"/>
      <c r="H256" s="25"/>
      <c r="I256" s="22"/>
      <c r="J256" s="25"/>
      <c r="K256" s="22"/>
      <c r="L256" s="25"/>
      <c r="M256" s="51"/>
      <c r="N256" s="41"/>
    </row>
    <row r="257" spans="1:14" ht="12.75" customHeight="1">
      <c r="A257" s="9" t="s">
        <v>428</v>
      </c>
      <c r="B257" s="12" t="s">
        <v>2</v>
      </c>
      <c r="C257" s="22">
        <v>1022364</v>
      </c>
      <c r="D257" s="25"/>
      <c r="E257" s="22"/>
      <c r="F257" s="25"/>
      <c r="G257" s="22"/>
      <c r="H257" s="25"/>
      <c r="I257" s="22"/>
      <c r="J257" s="25"/>
      <c r="K257" s="22"/>
      <c r="L257" s="25"/>
      <c r="M257" s="51"/>
      <c r="N257" s="41"/>
    </row>
    <row r="258" spans="1:14" ht="12.75" customHeight="1">
      <c r="A258" s="9" t="s">
        <v>429</v>
      </c>
      <c r="B258" s="12" t="s">
        <v>430</v>
      </c>
      <c r="C258" s="22"/>
      <c r="D258" s="25"/>
      <c r="E258" s="22"/>
      <c r="F258" s="25"/>
      <c r="G258" s="22"/>
      <c r="H258" s="25"/>
      <c r="I258" s="22"/>
      <c r="J258" s="25"/>
      <c r="K258" s="22"/>
      <c r="L258" s="25"/>
      <c r="M258" s="51"/>
      <c r="N258" s="41"/>
    </row>
    <row r="259" spans="1:14" ht="12.75" customHeight="1">
      <c r="A259" s="9" t="s">
        <v>431</v>
      </c>
      <c r="B259" s="12" t="s">
        <v>432</v>
      </c>
      <c r="C259" s="22"/>
      <c r="D259" s="25"/>
      <c r="E259" s="22"/>
      <c r="F259" s="25"/>
      <c r="G259" s="22"/>
      <c r="H259" s="25"/>
      <c r="I259" s="22"/>
      <c r="J259" s="25"/>
      <c r="K259" s="22"/>
      <c r="L259" s="25"/>
      <c r="M259" s="51"/>
      <c r="N259" s="41"/>
    </row>
    <row r="260" spans="1:14" ht="12.75" customHeight="1">
      <c r="A260" s="9" t="s">
        <v>433</v>
      </c>
      <c r="B260" s="12" t="s">
        <v>434</v>
      </c>
      <c r="C260" s="22"/>
      <c r="D260" s="25"/>
      <c r="E260" s="22"/>
      <c r="F260" s="25"/>
      <c r="G260" s="22"/>
      <c r="H260" s="25"/>
      <c r="I260" s="22"/>
      <c r="J260" s="25"/>
      <c r="K260" s="22"/>
      <c r="L260" s="25"/>
      <c r="M260" s="51"/>
      <c r="N260" s="41"/>
    </row>
    <row r="261" spans="1:14" ht="12.75" customHeight="1">
      <c r="A261" s="9" t="s">
        <v>435</v>
      </c>
      <c r="B261" s="12" t="s">
        <v>436</v>
      </c>
      <c r="C261" s="22"/>
      <c r="D261" s="25"/>
      <c r="E261" s="22"/>
      <c r="F261" s="25"/>
      <c r="G261" s="22"/>
      <c r="H261" s="25"/>
      <c r="I261" s="22"/>
      <c r="J261" s="25"/>
      <c r="K261" s="22"/>
      <c r="L261" s="25"/>
      <c r="M261" s="51"/>
      <c r="N261" s="41"/>
    </row>
    <row r="262" spans="1:14" ht="12.75" customHeight="1">
      <c r="A262" s="9" t="s">
        <v>437</v>
      </c>
      <c r="B262" s="12" t="s">
        <v>438</v>
      </c>
      <c r="C262" s="22"/>
      <c r="D262" s="25"/>
      <c r="E262" s="22"/>
      <c r="F262" s="25"/>
      <c r="G262" s="22"/>
      <c r="H262" s="25"/>
      <c r="I262" s="22"/>
      <c r="J262" s="25"/>
      <c r="K262" s="22"/>
      <c r="L262" s="25">
        <v>255556</v>
      </c>
      <c r="M262" s="51"/>
      <c r="N262" s="41">
        <v>1950000</v>
      </c>
    </row>
    <row r="263" spans="1:14" ht="12.75" customHeight="1">
      <c r="A263" s="9" t="s">
        <v>439</v>
      </c>
      <c r="B263" s="12" t="s">
        <v>440</v>
      </c>
      <c r="C263" s="22"/>
      <c r="D263" s="25"/>
      <c r="E263" s="22"/>
      <c r="F263" s="25"/>
      <c r="G263" s="22"/>
      <c r="H263" s="25"/>
      <c r="I263" s="22"/>
      <c r="J263" s="25"/>
      <c r="K263" s="22"/>
      <c r="L263" s="25"/>
      <c r="M263" s="51"/>
      <c r="N263" s="41"/>
    </row>
    <row r="264" spans="1:14" ht="12.75" customHeight="1">
      <c r="A264" s="9" t="s">
        <v>441</v>
      </c>
      <c r="B264" s="12" t="s">
        <v>442</v>
      </c>
      <c r="C264" s="22"/>
      <c r="D264" s="25"/>
      <c r="E264" s="22"/>
      <c r="F264" s="25"/>
      <c r="G264" s="22"/>
      <c r="H264" s="25"/>
      <c r="I264" s="22"/>
      <c r="J264" s="25"/>
      <c r="K264" s="22"/>
      <c r="L264" s="25"/>
      <c r="M264" s="51"/>
      <c r="N264" s="41"/>
    </row>
    <row r="265" spans="1:14" ht="12.75" customHeight="1">
      <c r="A265" s="10" t="s">
        <v>443</v>
      </c>
      <c r="B265" s="13" t="s">
        <v>444</v>
      </c>
      <c r="C265" s="14">
        <f>SUM(C266:C284)</f>
        <v>0</v>
      </c>
      <c r="D265" s="14">
        <f aca="true" t="shared" si="18" ref="D265:N265">SUM(D266:D284)</f>
        <v>0</v>
      </c>
      <c r="E265" s="14">
        <f t="shared" si="18"/>
        <v>0</v>
      </c>
      <c r="F265" s="14">
        <f t="shared" si="18"/>
        <v>0</v>
      </c>
      <c r="G265" s="14">
        <f t="shared" si="18"/>
        <v>0</v>
      </c>
      <c r="H265" s="14">
        <f t="shared" si="18"/>
        <v>0</v>
      </c>
      <c r="I265" s="14">
        <f t="shared" si="18"/>
        <v>0</v>
      </c>
      <c r="J265" s="14">
        <f t="shared" si="18"/>
        <v>0</v>
      </c>
      <c r="K265" s="14">
        <f t="shared" si="18"/>
        <v>0</v>
      </c>
      <c r="L265" s="14">
        <f t="shared" si="18"/>
        <v>0</v>
      </c>
      <c r="M265" s="14">
        <f t="shared" si="18"/>
        <v>0</v>
      </c>
      <c r="N265" s="14">
        <f t="shared" si="18"/>
        <v>0</v>
      </c>
    </row>
    <row r="266" spans="1:14" ht="12.75" customHeight="1">
      <c r="A266" s="9" t="s">
        <v>445</v>
      </c>
      <c r="B266" s="12" t="s">
        <v>446</v>
      </c>
      <c r="C266" s="22"/>
      <c r="D266" s="25"/>
      <c r="E266" s="22"/>
      <c r="F266" s="25"/>
      <c r="G266" s="22"/>
      <c r="H266" s="25"/>
      <c r="I266" s="22"/>
      <c r="J266" s="25"/>
      <c r="K266" s="22"/>
      <c r="L266" s="25"/>
      <c r="M266" s="51"/>
      <c r="N266" s="41"/>
    </row>
    <row r="267" spans="1:14" ht="12.75" customHeight="1">
      <c r="A267" s="9" t="s">
        <v>447</v>
      </c>
      <c r="B267" s="12" t="s">
        <v>448</v>
      </c>
      <c r="C267" s="22"/>
      <c r="D267" s="25"/>
      <c r="E267" s="22"/>
      <c r="F267" s="25"/>
      <c r="G267" s="22"/>
      <c r="H267" s="25"/>
      <c r="I267" s="22"/>
      <c r="J267" s="25"/>
      <c r="K267" s="22"/>
      <c r="L267" s="25"/>
      <c r="M267" s="51"/>
      <c r="N267" s="41"/>
    </row>
    <row r="268" spans="1:14" ht="12.75" customHeight="1">
      <c r="A268" s="9" t="s">
        <v>449</v>
      </c>
      <c r="B268" s="12" t="s">
        <v>450</v>
      </c>
      <c r="C268" s="22"/>
      <c r="D268" s="25"/>
      <c r="E268" s="22"/>
      <c r="F268" s="25"/>
      <c r="G268" s="22"/>
      <c r="H268" s="25"/>
      <c r="I268" s="22"/>
      <c r="J268" s="25"/>
      <c r="K268" s="22"/>
      <c r="L268" s="25"/>
      <c r="M268" s="51"/>
      <c r="N268" s="41"/>
    </row>
    <row r="269" spans="1:14" ht="12.75" customHeight="1">
      <c r="A269" s="9" t="s">
        <v>451</v>
      </c>
      <c r="B269" s="12" t="s">
        <v>452</v>
      </c>
      <c r="C269" s="22"/>
      <c r="D269" s="25"/>
      <c r="E269" s="22"/>
      <c r="F269" s="25"/>
      <c r="G269" s="22"/>
      <c r="H269" s="25"/>
      <c r="I269" s="22"/>
      <c r="J269" s="25"/>
      <c r="K269" s="22"/>
      <c r="L269" s="25"/>
      <c r="M269" s="51"/>
      <c r="N269" s="41"/>
    </row>
    <row r="270" spans="1:14" ht="12.75" customHeight="1">
      <c r="A270" s="9" t="s">
        <v>453</v>
      </c>
      <c r="B270" s="12" t="s">
        <v>454</v>
      </c>
      <c r="C270" s="22"/>
      <c r="D270" s="25"/>
      <c r="E270" s="22"/>
      <c r="F270" s="25"/>
      <c r="G270" s="22"/>
      <c r="H270" s="25"/>
      <c r="I270" s="22"/>
      <c r="J270" s="25"/>
      <c r="K270" s="22"/>
      <c r="L270" s="25"/>
      <c r="M270" s="51"/>
      <c r="N270" s="41"/>
    </row>
    <row r="271" spans="1:14" ht="12.75" customHeight="1">
      <c r="A271" s="9" t="s">
        <v>455</v>
      </c>
      <c r="B271" s="12" t="s">
        <v>456</v>
      </c>
      <c r="C271" s="22"/>
      <c r="D271" s="25"/>
      <c r="E271" s="22"/>
      <c r="F271" s="25"/>
      <c r="G271" s="22"/>
      <c r="H271" s="25"/>
      <c r="I271" s="22"/>
      <c r="J271" s="25"/>
      <c r="K271" s="22"/>
      <c r="L271" s="25"/>
      <c r="M271" s="51"/>
      <c r="N271" s="41"/>
    </row>
    <row r="272" spans="1:14" ht="12.75" customHeight="1">
      <c r="A272" s="9" t="s">
        <v>457</v>
      </c>
      <c r="B272" s="12" t="s">
        <v>448</v>
      </c>
      <c r="C272" s="22"/>
      <c r="D272" s="25"/>
      <c r="E272" s="22"/>
      <c r="F272" s="25"/>
      <c r="G272" s="22"/>
      <c r="H272" s="25"/>
      <c r="I272" s="22"/>
      <c r="J272" s="25"/>
      <c r="K272" s="22"/>
      <c r="L272" s="25"/>
      <c r="M272" s="51"/>
      <c r="N272" s="41"/>
    </row>
    <row r="273" spans="1:14" ht="12.75" customHeight="1">
      <c r="A273" s="9" t="s">
        <v>458</v>
      </c>
      <c r="B273" s="12" t="s">
        <v>450</v>
      </c>
      <c r="C273" s="22"/>
      <c r="D273" s="25"/>
      <c r="E273" s="22"/>
      <c r="F273" s="25"/>
      <c r="G273" s="22"/>
      <c r="H273" s="25"/>
      <c r="I273" s="22"/>
      <c r="J273" s="25"/>
      <c r="K273" s="22"/>
      <c r="L273" s="25"/>
      <c r="M273" s="51"/>
      <c r="N273" s="41"/>
    </row>
    <row r="274" spans="1:14" ht="12.75" customHeight="1">
      <c r="A274" s="9" t="s">
        <v>459</v>
      </c>
      <c r="B274" s="12" t="s">
        <v>415</v>
      </c>
      <c r="C274" s="22"/>
      <c r="D274" s="25"/>
      <c r="E274" s="22"/>
      <c r="F274" s="25"/>
      <c r="G274" s="22"/>
      <c r="H274" s="25"/>
      <c r="I274" s="22"/>
      <c r="J274" s="25"/>
      <c r="K274" s="22"/>
      <c r="L274" s="25"/>
      <c r="M274" s="51"/>
      <c r="N274" s="41"/>
    </row>
    <row r="275" spans="1:14" ht="12.75" customHeight="1">
      <c r="A275" s="9" t="s">
        <v>460</v>
      </c>
      <c r="B275" s="12" t="s">
        <v>68</v>
      </c>
      <c r="C275" s="22"/>
      <c r="D275" s="25"/>
      <c r="E275" s="22"/>
      <c r="F275" s="25"/>
      <c r="G275" s="22"/>
      <c r="H275" s="25"/>
      <c r="I275" s="22"/>
      <c r="J275" s="25"/>
      <c r="K275" s="22"/>
      <c r="L275" s="25"/>
      <c r="M275" s="51"/>
      <c r="N275" s="41"/>
    </row>
    <row r="276" spans="1:14" ht="12.75" customHeight="1">
      <c r="A276" s="9" t="s">
        <v>461</v>
      </c>
      <c r="B276" s="12" t="s">
        <v>462</v>
      </c>
      <c r="C276" s="22"/>
      <c r="D276" s="25"/>
      <c r="E276" s="22"/>
      <c r="F276" s="25"/>
      <c r="G276" s="22"/>
      <c r="H276" s="25"/>
      <c r="I276" s="22"/>
      <c r="J276" s="25"/>
      <c r="K276" s="22"/>
      <c r="L276" s="25"/>
      <c r="M276" s="51"/>
      <c r="N276" s="41"/>
    </row>
    <row r="277" spans="1:14" ht="12.75" customHeight="1">
      <c r="A277" s="9" t="s">
        <v>463</v>
      </c>
      <c r="B277" s="12" t="s">
        <v>464</v>
      </c>
      <c r="C277" s="22"/>
      <c r="D277" s="25"/>
      <c r="E277" s="22"/>
      <c r="F277" s="25"/>
      <c r="G277" s="22"/>
      <c r="H277" s="25"/>
      <c r="I277" s="22"/>
      <c r="J277" s="25"/>
      <c r="K277" s="22"/>
      <c r="L277" s="25"/>
      <c r="M277" s="51"/>
      <c r="N277" s="41"/>
    </row>
    <row r="278" spans="1:14" ht="12.75" customHeight="1">
      <c r="A278" s="9" t="s">
        <v>465</v>
      </c>
      <c r="B278" s="12" t="s">
        <v>419</v>
      </c>
      <c r="C278" s="22"/>
      <c r="D278" s="25"/>
      <c r="E278" s="22"/>
      <c r="F278" s="25"/>
      <c r="G278" s="22"/>
      <c r="H278" s="25"/>
      <c r="I278" s="22"/>
      <c r="J278" s="25"/>
      <c r="K278" s="22"/>
      <c r="L278" s="25"/>
      <c r="M278" s="51"/>
      <c r="N278" s="41"/>
    </row>
    <row r="279" spans="1:14" ht="12.75" customHeight="1">
      <c r="A279" s="9" t="s">
        <v>466</v>
      </c>
      <c r="B279" s="12" t="s">
        <v>467</v>
      </c>
      <c r="C279" s="22"/>
      <c r="D279" s="25"/>
      <c r="E279" s="22"/>
      <c r="F279" s="25"/>
      <c r="G279" s="22"/>
      <c r="H279" s="25"/>
      <c r="I279" s="22"/>
      <c r="J279" s="25"/>
      <c r="K279" s="22"/>
      <c r="L279" s="25"/>
      <c r="M279" s="51"/>
      <c r="N279" s="41"/>
    </row>
    <row r="280" spans="1:14" ht="12.75" customHeight="1">
      <c r="A280" s="9" t="s">
        <v>468</v>
      </c>
      <c r="B280" s="12" t="s">
        <v>469</v>
      </c>
      <c r="C280" s="22"/>
      <c r="D280" s="25"/>
      <c r="E280" s="22"/>
      <c r="F280" s="25"/>
      <c r="G280" s="22"/>
      <c r="H280" s="25"/>
      <c r="I280" s="22"/>
      <c r="J280" s="25"/>
      <c r="K280" s="22"/>
      <c r="L280" s="25"/>
      <c r="M280" s="51"/>
      <c r="N280" s="41"/>
    </row>
    <row r="281" spans="1:14" ht="12.75" customHeight="1">
      <c r="A281" s="9" t="s">
        <v>470</v>
      </c>
      <c r="B281" s="12" t="s">
        <v>471</v>
      </c>
      <c r="C281" s="22"/>
      <c r="D281" s="25"/>
      <c r="E281" s="22"/>
      <c r="F281" s="25"/>
      <c r="G281" s="22"/>
      <c r="H281" s="25"/>
      <c r="I281" s="22"/>
      <c r="J281" s="25"/>
      <c r="K281" s="22"/>
      <c r="L281" s="25"/>
      <c r="M281" s="51"/>
      <c r="N281" s="41"/>
    </row>
    <row r="282" spans="1:14" ht="12.75" customHeight="1">
      <c r="A282" s="9" t="s">
        <v>472</v>
      </c>
      <c r="B282" s="12" t="s">
        <v>448</v>
      </c>
      <c r="C282" s="22"/>
      <c r="D282" s="25"/>
      <c r="E282" s="22"/>
      <c r="F282" s="25"/>
      <c r="G282" s="22"/>
      <c r="H282" s="25"/>
      <c r="I282" s="22"/>
      <c r="J282" s="25"/>
      <c r="K282" s="22"/>
      <c r="L282" s="25"/>
      <c r="M282" s="51"/>
      <c r="N282" s="41"/>
    </row>
    <row r="283" spans="1:14" ht="12.75" customHeight="1">
      <c r="A283" s="9" t="s">
        <v>473</v>
      </c>
      <c r="B283" s="12" t="s">
        <v>450</v>
      </c>
      <c r="C283" s="22"/>
      <c r="D283" s="25"/>
      <c r="E283" s="22"/>
      <c r="F283" s="25"/>
      <c r="G283" s="22"/>
      <c r="H283" s="25"/>
      <c r="I283" s="22"/>
      <c r="J283" s="25"/>
      <c r="K283" s="22"/>
      <c r="L283" s="25"/>
      <c r="M283" s="51"/>
      <c r="N283" s="41"/>
    </row>
    <row r="284" spans="1:14" ht="12.75" customHeight="1">
      <c r="A284" s="9" t="s">
        <v>474</v>
      </c>
      <c r="B284" s="12" t="s">
        <v>475</v>
      </c>
      <c r="C284" s="22"/>
      <c r="D284" s="25"/>
      <c r="E284" s="22"/>
      <c r="F284" s="25"/>
      <c r="G284" s="22"/>
      <c r="H284" s="25"/>
      <c r="I284" s="22"/>
      <c r="J284" s="25"/>
      <c r="K284" s="22"/>
      <c r="L284" s="25"/>
      <c r="M284" s="51"/>
      <c r="N284" s="41"/>
    </row>
    <row r="285" spans="1:14" ht="12.75" customHeight="1">
      <c r="A285" s="10" t="s">
        <v>476</v>
      </c>
      <c r="B285" s="13" t="s">
        <v>477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2"/>
      <c r="N285" s="42"/>
    </row>
    <row r="286" spans="1:14" ht="12.75" customHeight="1">
      <c r="A286" s="10" t="s">
        <v>478</v>
      </c>
      <c r="B286" s="13" t="s">
        <v>479</v>
      </c>
      <c r="C286" s="14">
        <f>SUM(C287:C294)</f>
        <v>0</v>
      </c>
      <c r="D286" s="14">
        <f aca="true" t="shared" si="19" ref="D286:N286">SUM(D287:D294)</f>
        <v>0</v>
      </c>
      <c r="E286" s="14">
        <f t="shared" si="19"/>
        <v>0</v>
      </c>
      <c r="F286" s="14">
        <f t="shared" si="19"/>
        <v>0</v>
      </c>
      <c r="G286" s="14">
        <f t="shared" si="19"/>
        <v>0</v>
      </c>
      <c r="H286" s="14">
        <f t="shared" si="19"/>
        <v>0</v>
      </c>
      <c r="I286" s="14">
        <f t="shared" si="19"/>
        <v>0</v>
      </c>
      <c r="J286" s="14">
        <f t="shared" si="19"/>
        <v>0</v>
      </c>
      <c r="K286" s="14">
        <f t="shared" si="19"/>
        <v>0</v>
      </c>
      <c r="L286" s="14">
        <f t="shared" si="19"/>
        <v>0</v>
      </c>
      <c r="M286" s="14">
        <f t="shared" si="19"/>
        <v>0</v>
      </c>
      <c r="N286" s="14">
        <f t="shared" si="19"/>
        <v>0</v>
      </c>
    </row>
    <row r="287" spans="1:14" ht="12.75" customHeight="1">
      <c r="A287" s="9" t="s">
        <v>480</v>
      </c>
      <c r="B287" s="12" t="s">
        <v>362</v>
      </c>
      <c r="C287" s="22"/>
      <c r="D287" s="25"/>
      <c r="E287" s="22"/>
      <c r="F287" s="25"/>
      <c r="G287" s="22"/>
      <c r="H287" s="25"/>
      <c r="I287" s="22"/>
      <c r="J287" s="25"/>
      <c r="K287" s="22"/>
      <c r="L287" s="25"/>
      <c r="M287" s="51"/>
      <c r="N287" s="41"/>
    </row>
    <row r="288" spans="1:14" ht="12.75" customHeight="1">
      <c r="A288" s="9" t="s">
        <v>481</v>
      </c>
      <c r="B288" s="12" t="s">
        <v>376</v>
      </c>
      <c r="C288" s="22"/>
      <c r="D288" s="25"/>
      <c r="E288" s="22"/>
      <c r="F288" s="25"/>
      <c r="G288" s="22"/>
      <c r="H288" s="25"/>
      <c r="I288" s="22"/>
      <c r="J288" s="25"/>
      <c r="K288" s="22"/>
      <c r="L288" s="25"/>
      <c r="M288" s="51"/>
      <c r="N288" s="41"/>
    </row>
    <row r="289" spans="1:14" ht="12.75" customHeight="1">
      <c r="A289" s="9" t="s">
        <v>482</v>
      </c>
      <c r="B289" s="12" t="s">
        <v>483</v>
      </c>
      <c r="C289" s="22"/>
      <c r="D289" s="25"/>
      <c r="E289" s="22"/>
      <c r="F289" s="25"/>
      <c r="G289" s="22"/>
      <c r="H289" s="25"/>
      <c r="I289" s="22"/>
      <c r="J289" s="25"/>
      <c r="K289" s="22"/>
      <c r="L289" s="25"/>
      <c r="M289" s="51"/>
      <c r="N289" s="41"/>
    </row>
    <row r="290" spans="1:14" ht="12.75" customHeight="1">
      <c r="A290" s="9" t="s">
        <v>484</v>
      </c>
      <c r="B290" s="12" t="s">
        <v>485</v>
      </c>
      <c r="C290" s="22"/>
      <c r="D290" s="25"/>
      <c r="E290" s="22"/>
      <c r="F290" s="25"/>
      <c r="G290" s="22"/>
      <c r="H290" s="25"/>
      <c r="I290" s="22"/>
      <c r="J290" s="25"/>
      <c r="K290" s="22"/>
      <c r="L290" s="25"/>
      <c r="M290" s="51"/>
      <c r="N290" s="41"/>
    </row>
    <row r="291" spans="1:14" ht="12.75" customHeight="1">
      <c r="A291" s="9" t="s">
        <v>486</v>
      </c>
      <c r="B291" s="12" t="s">
        <v>487</v>
      </c>
      <c r="C291" s="22"/>
      <c r="D291" s="25"/>
      <c r="E291" s="22"/>
      <c r="F291" s="25"/>
      <c r="G291" s="22"/>
      <c r="H291" s="25"/>
      <c r="I291" s="22"/>
      <c r="J291" s="25"/>
      <c r="K291" s="22"/>
      <c r="L291" s="25"/>
      <c r="M291" s="51"/>
      <c r="N291" s="41"/>
    </row>
    <row r="292" spans="1:14" ht="12.75" customHeight="1">
      <c r="A292" s="9" t="s">
        <v>488</v>
      </c>
      <c r="B292" s="12" t="s">
        <v>489</v>
      </c>
      <c r="C292" s="22"/>
      <c r="D292" s="25"/>
      <c r="E292" s="22"/>
      <c r="F292" s="25"/>
      <c r="G292" s="22"/>
      <c r="H292" s="25"/>
      <c r="I292" s="22"/>
      <c r="J292" s="25"/>
      <c r="K292" s="22"/>
      <c r="L292" s="25"/>
      <c r="M292" s="51"/>
      <c r="N292" s="41"/>
    </row>
    <row r="293" spans="1:14" ht="12.75" customHeight="1">
      <c r="A293" s="9" t="s">
        <v>490</v>
      </c>
      <c r="B293" s="12" t="s">
        <v>491</v>
      </c>
      <c r="C293" s="22"/>
      <c r="D293" s="25"/>
      <c r="E293" s="22"/>
      <c r="F293" s="25"/>
      <c r="G293" s="22"/>
      <c r="H293" s="25"/>
      <c r="I293" s="22"/>
      <c r="J293" s="25"/>
      <c r="K293" s="22"/>
      <c r="L293" s="25"/>
      <c r="M293" s="51"/>
      <c r="N293" s="41"/>
    </row>
    <row r="294" spans="1:14" ht="12.75" customHeight="1">
      <c r="A294" s="9" t="s">
        <v>492</v>
      </c>
      <c r="B294" s="12" t="s">
        <v>376</v>
      </c>
      <c r="C294" s="22"/>
      <c r="D294" s="25"/>
      <c r="E294" s="22"/>
      <c r="F294" s="25"/>
      <c r="G294" s="22"/>
      <c r="H294" s="25"/>
      <c r="I294" s="22"/>
      <c r="J294" s="25"/>
      <c r="K294" s="22"/>
      <c r="L294" s="25"/>
      <c r="M294" s="51"/>
      <c r="N294" s="41"/>
    </row>
    <row r="295" spans="1:14" ht="12.75" customHeight="1">
      <c r="A295" s="10" t="s">
        <v>493</v>
      </c>
      <c r="B295" s="13" t="s">
        <v>494</v>
      </c>
      <c r="C295" s="14">
        <f>SUM(C296:C299)</f>
        <v>0</v>
      </c>
      <c r="D295" s="14">
        <f aca="true" t="shared" si="20" ref="D295:N295">SUM(D296:D299)</f>
        <v>0</v>
      </c>
      <c r="E295" s="14">
        <f t="shared" si="20"/>
        <v>0</v>
      </c>
      <c r="F295" s="14">
        <f t="shared" si="20"/>
        <v>0</v>
      </c>
      <c r="G295" s="14">
        <f t="shared" si="20"/>
        <v>0</v>
      </c>
      <c r="H295" s="14">
        <f t="shared" si="20"/>
        <v>0</v>
      </c>
      <c r="I295" s="14">
        <f t="shared" si="20"/>
        <v>0</v>
      </c>
      <c r="J295" s="14">
        <f t="shared" si="20"/>
        <v>0</v>
      </c>
      <c r="K295" s="14">
        <f t="shared" si="20"/>
        <v>0</v>
      </c>
      <c r="L295" s="14">
        <f t="shared" si="20"/>
        <v>0</v>
      </c>
      <c r="M295" s="14">
        <f t="shared" si="20"/>
        <v>0</v>
      </c>
      <c r="N295" s="14">
        <f t="shared" si="20"/>
        <v>0</v>
      </c>
    </row>
    <row r="296" spans="1:14" ht="12.75" customHeight="1">
      <c r="A296" s="9" t="s">
        <v>495</v>
      </c>
      <c r="B296" s="12" t="s">
        <v>496</v>
      </c>
      <c r="C296" s="22"/>
      <c r="D296" s="25"/>
      <c r="E296" s="22"/>
      <c r="F296" s="25"/>
      <c r="G296" s="22"/>
      <c r="H296" s="25"/>
      <c r="I296" s="22"/>
      <c r="J296" s="25"/>
      <c r="K296" s="22"/>
      <c r="L296" s="25"/>
      <c r="M296" s="51"/>
      <c r="N296" s="41"/>
    </row>
    <row r="297" spans="1:14" ht="12.75" customHeight="1">
      <c r="A297" s="9" t="s">
        <v>497</v>
      </c>
      <c r="B297" s="12" t="s">
        <v>498</v>
      </c>
      <c r="C297" s="22"/>
      <c r="D297" s="25"/>
      <c r="E297" s="22"/>
      <c r="F297" s="25"/>
      <c r="G297" s="22"/>
      <c r="H297" s="25"/>
      <c r="I297" s="22"/>
      <c r="J297" s="25"/>
      <c r="K297" s="22"/>
      <c r="L297" s="25"/>
      <c r="M297" s="51"/>
      <c r="N297" s="41"/>
    </row>
    <row r="298" spans="1:14" ht="12.75" customHeight="1">
      <c r="A298" s="9" t="s">
        <v>499</v>
      </c>
      <c r="B298" s="12" t="s">
        <v>500</v>
      </c>
      <c r="C298" s="22"/>
      <c r="D298" s="25"/>
      <c r="E298" s="22"/>
      <c r="F298" s="25"/>
      <c r="G298" s="22"/>
      <c r="H298" s="25"/>
      <c r="I298" s="22"/>
      <c r="J298" s="25"/>
      <c r="K298" s="22"/>
      <c r="L298" s="25"/>
      <c r="M298" s="51"/>
      <c r="N298" s="41"/>
    </row>
    <row r="299" spans="1:14" ht="12.75" customHeight="1">
      <c r="A299" s="9" t="s">
        <v>501</v>
      </c>
      <c r="B299" s="12" t="s">
        <v>502</v>
      </c>
      <c r="C299" s="22"/>
      <c r="D299" s="25"/>
      <c r="E299" s="22"/>
      <c r="F299" s="25"/>
      <c r="G299" s="22"/>
      <c r="H299" s="25"/>
      <c r="I299" s="22"/>
      <c r="J299" s="25"/>
      <c r="K299" s="22"/>
      <c r="L299" s="25"/>
      <c r="M299" s="51"/>
      <c r="N299" s="41"/>
    </row>
    <row r="300" spans="1:14" ht="12.75" customHeight="1">
      <c r="A300" s="11"/>
      <c r="B300" s="28" t="s">
        <v>503</v>
      </c>
      <c r="C300" s="52">
        <f>SUM(C6+C65+C118+C120+C121+C122+C125+C129+C133+C142+C159+C169+C178+C182+C194+C202+C204+C211+C217+C220+C244+C249+C265+C285+C286+C295)</f>
        <v>50113770</v>
      </c>
      <c r="D300" s="52">
        <f aca="true" t="shared" si="21" ref="D300:N300">SUM(D6+D65+D118+D120+D121+D122+D125+D129+D133+D142+D159+D169+D178+D182+D194+D202+D204+D211+D217+D220+D244+D249+D265+D285+D286+D295)</f>
        <v>71241464</v>
      </c>
      <c r="E300" s="52">
        <f t="shared" si="21"/>
        <v>71748536</v>
      </c>
      <c r="F300" s="52">
        <f t="shared" si="21"/>
        <v>82235071</v>
      </c>
      <c r="G300" s="52">
        <f t="shared" si="21"/>
        <v>65690737</v>
      </c>
      <c r="H300" s="52">
        <f t="shared" si="21"/>
        <v>83366068</v>
      </c>
      <c r="I300" s="52">
        <f t="shared" si="21"/>
        <v>80630341</v>
      </c>
      <c r="J300" s="52">
        <f t="shared" si="21"/>
        <v>83704524</v>
      </c>
      <c r="K300" s="52">
        <f t="shared" si="21"/>
        <v>77548411</v>
      </c>
      <c r="L300" s="52">
        <f t="shared" si="21"/>
        <v>76442819</v>
      </c>
      <c r="M300" s="52">
        <f t="shared" si="21"/>
        <v>78760504</v>
      </c>
      <c r="N300" s="52">
        <f t="shared" si="21"/>
        <v>160345552</v>
      </c>
    </row>
    <row r="302" spans="9:14" ht="12.75">
      <c r="I302" s="60"/>
      <c r="J302" s="60"/>
      <c r="K302" s="60"/>
      <c r="L302" s="60"/>
      <c r="N302" s="67"/>
    </row>
    <row r="303" spans="9:11" ht="12.75">
      <c r="I303" s="60"/>
      <c r="J303" s="60"/>
      <c r="K303" s="60"/>
    </row>
    <row r="304" spans="9:11" ht="12.75">
      <c r="I304" s="60"/>
      <c r="J304" s="60"/>
      <c r="K304" s="60"/>
    </row>
    <row r="305" spans="9:11" ht="12.75">
      <c r="I305" s="60"/>
      <c r="J305" s="60"/>
      <c r="K305" s="60"/>
    </row>
    <row r="306" spans="9:11" ht="12.75">
      <c r="I306" s="60"/>
      <c r="J306" s="60"/>
      <c r="K306" s="60"/>
    </row>
    <row r="307" spans="9:11" ht="12.75">
      <c r="I307" s="60"/>
      <c r="J307" s="60"/>
      <c r="K307" s="60"/>
    </row>
    <row r="308" spans="9:11" ht="12.75">
      <c r="I308" s="60"/>
      <c r="J308" s="60"/>
      <c r="K308" s="60"/>
    </row>
    <row r="309" spans="9:11" ht="12.75">
      <c r="I309" s="60"/>
      <c r="J309" s="60"/>
      <c r="K309" s="60"/>
    </row>
    <row r="310" spans="9:11" ht="12.75">
      <c r="I310" s="60"/>
      <c r="J310" s="60"/>
      <c r="K310" s="60"/>
    </row>
    <row r="311" spans="9:11" ht="12.75">
      <c r="I311" s="60"/>
      <c r="J311" s="60"/>
      <c r="K311" s="60"/>
    </row>
    <row r="312" spans="9:11" ht="12.75">
      <c r="I312" s="60"/>
      <c r="J312" s="60"/>
      <c r="K312" s="60"/>
    </row>
    <row r="313" spans="9:11" ht="12.75">
      <c r="I313" s="60"/>
      <c r="J313" s="60"/>
      <c r="K313" s="60"/>
    </row>
    <row r="314" spans="9:11" ht="12.75">
      <c r="I314" s="60"/>
      <c r="J314" s="60"/>
      <c r="K314" s="60"/>
    </row>
    <row r="315" spans="9:11" ht="12.75">
      <c r="I315" s="60"/>
      <c r="J315" s="60"/>
      <c r="K315" s="60"/>
    </row>
    <row r="316" spans="9:11" ht="12.75">
      <c r="I316" s="60"/>
      <c r="J316" s="60"/>
      <c r="K316" s="60"/>
    </row>
    <row r="317" spans="9:11" ht="12.75">
      <c r="I317" s="60"/>
      <c r="J317" s="60"/>
      <c r="K317" s="60"/>
    </row>
    <row r="318" spans="9:11" ht="12.75">
      <c r="I318" s="60"/>
      <c r="J318" s="60"/>
      <c r="K318" s="60"/>
    </row>
    <row r="319" spans="9:11" ht="12.75">
      <c r="I319" s="60"/>
      <c r="J319" s="60"/>
      <c r="K319" s="6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Renaico</dc:creator>
  <cp:keywords/>
  <dc:description/>
  <cp:lastModifiedBy>Transparencia</cp:lastModifiedBy>
  <cp:lastPrinted>2013-02-01T05:10:03Z</cp:lastPrinted>
  <dcterms:created xsi:type="dcterms:W3CDTF">2008-07-03T19:45:57Z</dcterms:created>
  <dcterms:modified xsi:type="dcterms:W3CDTF">2013-02-07T11:24:00Z</dcterms:modified>
  <cp:category/>
  <cp:version/>
  <cp:contentType/>
  <cp:contentStatus/>
</cp:coreProperties>
</file>